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hublearn.sharepoint.com/sites/products/Delte dokumenter/Digital Upgrade Pack (DUP)/"/>
    </mc:Choice>
  </mc:AlternateContent>
  <xr:revisionPtr revIDLastSave="35" documentId="8_{9B492606-9242-423B-9D64-C984DFB2576C}" xr6:coauthVersionLast="47" xr6:coauthVersionMax="47" xr10:uidLastSave="{E44F8E75-F1A9-4AD7-AE45-C70C71C6FF00}"/>
  <bookViews>
    <workbookView xWindow="-108" yWindow="-108" windowWidth="23256" windowHeight="12456" xr2:uid="{7DE92631-6AF2-4AC7-8879-8B18ABC51CC0}"/>
  </bookViews>
  <sheets>
    <sheet name="DUP overview" sheetId="1" r:id="rId1"/>
  </sheets>
  <definedNames>
    <definedName name="_xlnm._FilterDatabase" localSheetId="0" hidden="1">'DUP overview'!$A$1:$J$163</definedName>
    <definedName name="_xlnm.Print_Titles" localSheetId="0">'DUP overview'!$1:$1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4" i="1" l="1"/>
  <c r="E102" i="1"/>
  <c r="E101" i="1"/>
  <c r="E100" i="1"/>
  <c r="E99" i="1"/>
  <c r="E98" i="1"/>
  <c r="E97" i="1"/>
  <c r="E96" i="1"/>
  <c r="E95" i="1"/>
  <c r="E94" i="1"/>
  <c r="E93" i="1"/>
  <c r="E83" i="1"/>
  <c r="E79" i="1"/>
  <c r="E65" i="1"/>
  <c r="E54" i="1"/>
  <c r="E52" i="1"/>
  <c r="E48" i="1"/>
  <c r="E44" i="1"/>
  <c r="E43" i="1"/>
  <c r="E35" i="1"/>
  <c r="E33" i="1"/>
  <c r="E32" i="1"/>
  <c r="G31" i="1"/>
  <c r="E31" i="1"/>
  <c r="E30" i="1"/>
  <c r="E27" i="1"/>
  <c r="G25" i="1"/>
  <c r="E25" i="1"/>
  <c r="G24" i="1"/>
  <c r="E24" i="1"/>
  <c r="G23" i="1"/>
  <c r="E23" i="1"/>
  <c r="G21" i="1"/>
  <c r="E21" i="1"/>
  <c r="G20" i="1"/>
  <c r="E20" i="1"/>
  <c r="G19" i="1"/>
  <c r="E19" i="1"/>
  <c r="G15" i="1"/>
  <c r="E15" i="1"/>
  <c r="G12" i="1"/>
  <c r="E12" i="1"/>
  <c r="E11" i="1"/>
  <c r="G10" i="1"/>
  <c r="E10" i="1"/>
  <c r="G9" i="1"/>
  <c r="E9" i="1"/>
  <c r="G7" i="1"/>
  <c r="E7" i="1"/>
  <c r="E5" i="1"/>
  <c r="E4" i="1"/>
  <c r="B72" i="1" s="1"/>
  <c r="B86" i="1" s="1"/>
  <c r="C72" i="1" l="1"/>
  <c r="C86" i="1" s="1"/>
  <c r="D72" i="1"/>
  <c r="D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D</author>
  </authors>
  <commentList>
    <comment ref="E49" authorId="0" shapeId="0" xr:uid="{BE6DB5DD-AF4A-4755-A504-1CF05D3A18B7}">
      <text>
        <r>
          <rPr>
            <sz val="9"/>
            <color indexed="81"/>
            <rFont val="Tahoma"/>
            <family val="2"/>
          </rPr>
          <t>- Value for Gold: 50 EUR
- Value for platium: 70 EUR
- Value for Diamond: 90 EUR</t>
        </r>
      </text>
    </comment>
    <comment ref="E54" authorId="0" shapeId="0" xr:uid="{0AA16AC8-13C9-4D60-A535-001DBB64B754}">
      <text>
        <r>
          <rPr>
            <b/>
            <sz val="9"/>
            <color indexed="81"/>
            <rFont val="Tahoma"/>
            <family val="2"/>
          </rPr>
          <t xml:space="preserve">- Value for Gold: 104 €
- Value for platium: 520 €
- Value for Diamond: 1.560 € </t>
        </r>
      </text>
    </comment>
  </commentList>
</comments>
</file>

<file path=xl/sharedStrings.xml><?xml version="1.0" encoding="utf-8"?>
<sst xmlns="http://schemas.openxmlformats.org/spreadsheetml/2006/main" count="780" uniqueCount="333">
  <si>
    <t>Product</t>
  </si>
  <si>
    <t>Gold</t>
  </si>
  <si>
    <t>Platinum</t>
  </si>
  <si>
    <t>Diamond</t>
  </si>
  <si>
    <t>Value of Module 
Yearly Price*</t>
  </si>
  <si>
    <t>Sold seperatly</t>
  </si>
  <si>
    <t>Your Power Price if bought separately incl. installation****</t>
  </si>
  <si>
    <t>Renewal price</t>
  </si>
  <si>
    <t>Only with DUP</t>
  </si>
  <si>
    <t>Note***</t>
  </si>
  <si>
    <t>What is included in the Digital Upgrade Pack</t>
  </si>
  <si>
    <t>Ecommerce, Website, Blog and Hosting</t>
  </si>
  <si>
    <t>-</t>
  </si>
  <si>
    <t>WordPress installation with template of your choice</t>
  </si>
  <si>
    <t>✓</t>
  </si>
  <si>
    <t>135 €
(one time fee)</t>
  </si>
  <si>
    <t>Installation of WordPress templates with your selected theme.</t>
  </si>
  <si>
    <t>Yes</t>
  </si>
  <si>
    <t>No</t>
  </si>
  <si>
    <t>WooCommerce is the world’s most popular open-source eCommerce solution.</t>
  </si>
  <si>
    <t>Accept Payments from 130+ currencies plugin</t>
  </si>
  <si>
    <t>Built‑in payment processing from leading providers like Stripe, PayPal, and more. Accept payments from customers all over the world. You are responseble of creating a Stripe or PayPal account. We will only install the payment module. We will only type in the needed information from Stripe or PayPal to active the payment flow</t>
  </si>
  <si>
    <t>Build a beautiful website from scratch by drag and drop or import pre-designed. 
Included a lot of webdesign features.
Click to read more: https://www.elementpack.pro/</t>
  </si>
  <si>
    <t>Your unique personalised website - build on your choice of template</t>
  </si>
  <si>
    <t xml:space="preserve"> - Access to 2200+ Pro designed templates by Element Pack Pro</t>
  </si>
  <si>
    <t>Click to see all Element Pack templates: 
Access to more than 2200+  beautifully pro designed Theme Templates by Element Pack Pro 
- https://www.elementpack.pro/ready-templates/</t>
  </si>
  <si>
    <t xml:space="preserve"> - Access to 300+  Professional beautifully designed Theme Templates by Elementor Pro</t>
  </si>
  <si>
    <t>Click to see all Elementor Pro templates here: 
https://library.elementor.com/</t>
  </si>
  <si>
    <t xml:space="preserve"> - Select from 1900+ Primium Professional designed Template Kits by Envato Elements</t>
  </si>
  <si>
    <t>Click to see all Envato Elements Pro templates here:
https://elements.envato.com/wordpress/template-kits/compatible-with-elementor</t>
  </si>
  <si>
    <t>Ultimative Website Pack Collection byElement pack pro  
(To easy build a pro website)</t>
  </si>
  <si>
    <t>Click to see all included content: - Include easy to install with copy-paste function, - 205 Widgets included (and it keep Growing), - 299+ Ready-made Pages, - 250+ Header &amp; Footer, - 1700+ Ready-made Block. More info: https://www.elementpack.pro/elements-demo/</t>
  </si>
  <si>
    <t>App - WordPress App integration to control website on the go</t>
  </si>
  <si>
    <t>80 €
(one time fee)</t>
  </si>
  <si>
    <t>Run and control your whole website from anywhere.
Connect and setting up the WordPress App integration with your website.
Click to read more: https://dup.hublearn.com/run-your-website-from-anywhere</t>
  </si>
  <si>
    <t>App - WooCommerce App intergration to control ecommerce on the go</t>
  </si>
  <si>
    <t>Manage your ecommerce business on the go with the WooCommerce Mobile App.
Connect and setting up the WordPress App integration with your website.
Click to read more: https://dup.hublearn.com/run-your-ecommerce-from-anywhere</t>
  </si>
  <si>
    <t>Chat with customers via their favorite channels to offer stellar support and increase conversions.
Click to read more: https://boei.help/</t>
  </si>
  <si>
    <t>45 €
(one time fee)</t>
  </si>
  <si>
    <t>Installation of tool on website that records visitors' movements and heatmap. 
A tool that captures how real people actually use your site.</t>
  </si>
  <si>
    <t>Simple machine translation plugin based on Google Translate</t>
  </si>
  <si>
    <t xml:space="preserve"> - </t>
  </si>
  <si>
    <t xml:space="preserve">We install a simple machine translation plugin and later you can choose to switch to WPML or GTranslate </t>
  </si>
  <si>
    <t>Gtranslate Pro version</t>
  </si>
  <si>
    <t xml:space="preserve"> - G-translate: Cloud based automatic neural translation 225 € and renewal 199 €/year (http://gtranslate.com).
Click to see more: http://gtranslate.com</t>
  </si>
  <si>
    <t xml:space="preserve">WPML.org </t>
  </si>
  <si>
    <t xml:space="preserve"> - WPML: a manual full translating option renewal 30 €/year.
Click to see more: http://wpml.org</t>
  </si>
  <si>
    <t>WP Media Folder plugin + Cloud addon (Cloud Connectors and PDF Embedder)</t>
  </si>
  <si>
    <t>Supercharge your WordPress media library with hundreds of features. Google Drive, One Drive, Dropbox or Amazon S3 full integration and much more…
More info: https://www.joomunited.com/wordpress-products/wp-media-folder</t>
  </si>
  <si>
    <t>Facebook selling integration</t>
  </si>
  <si>
    <t>150 €
(one time fee)</t>
  </si>
  <si>
    <t>Sell your products on Facebook via your eCommerce. Your store will be synced with Facebook Page section shop</t>
  </si>
  <si>
    <t>Guided Selling Process and Convert Traffic Into Leads. Build Multi-step Guided Selling Process &amp; Smart Forms to Convert 10X More Traffic Into Leads &amp; New Customers - this is Growth Focused.
Click to read more: https://wpcommerz.com/wp-guidant/</t>
  </si>
  <si>
    <t>Drag &amp; Drop Sales Funnel Builder for WordPress
WPFunnels lets you build, visualize, configure, and implement customized sales funnels that integrate with WordPress and WooCommerce.</t>
  </si>
  <si>
    <t>Limit content to selected or paying subscribers. A powerful tool to create restricted areas or provide access to products, pages, articles and content only to members.
Click to read more: https://yithemes.com/themes/plugins/yith-woocommerce-membership/</t>
  </si>
  <si>
    <t>Advanced Design Customization Webpages up to 10 pages</t>
  </si>
  <si>
    <t>600 €
(one time fee)</t>
  </si>
  <si>
    <t>Our professional web designer will design the pages in close cooperation with you. If bought separate: - please send a quote, - request via support@hublearn.com 
or fill out contact form on the HubLearn website https://www.hublearn.com/contact-hublearn/</t>
  </si>
  <si>
    <t>3 x Augemented Reality Product conversions included</t>
  </si>
  <si>
    <t>60 € 
/20 € per convertion</t>
  </si>
  <si>
    <t>1 € per product /month</t>
  </si>
  <si>
    <t>Only a picture with removed background. We will not make a 3D model but we can convert it into a given format (glb or USDZ) 20€ per conversion.</t>
  </si>
  <si>
    <t>CDN Integration and setup by CloudFlare</t>
  </si>
  <si>
    <t>200 € 
(one time fee)</t>
  </si>
  <si>
    <t>Fast, Agile, Secure website and built-in unmetered DDoS protection
Click to read more: https://www.cloudflare.com/</t>
  </si>
  <si>
    <t>Google Analytics Integration</t>
  </si>
  <si>
    <t>Integration of your website with Google Analytics</t>
  </si>
  <si>
    <t>Social Login with 6 type of Social Media setup (WordPress)</t>
  </si>
  <si>
    <t>442 € 
(399 € one time
+ 43 €/year)</t>
  </si>
  <si>
    <t>Your customers can log into your website using their Social Media profiles - Facebook, Apple, LinkedIn, PayPal, etc. instead of creating new user account credentials. Installation, integration with your social media and setting it all up for you. Click to read more: https://woocommerce.com/products/social-login-pro-for-woocommerce/</t>
  </si>
  <si>
    <t>EWWW Image Optimizer</t>
  </si>
  <si>
    <t>Speed Up Your Site with Image Optimization. By enabling this feature, you can drastically reduce the load time of your site and improve user experience.
Click to read more: https://ewww.io/</t>
  </si>
  <si>
    <t>5 Pages included (pre-made)</t>
  </si>
  <si>
    <t>You select from the liebery of 4,400+ templates 
- you deliver text and pictures (but we can assist you in any given language)</t>
  </si>
  <si>
    <t>15 Pages included (pre-made)</t>
  </si>
  <si>
    <t>10 Products creation</t>
  </si>
  <si>
    <t>You will provide the product information and graphics. We will only do a copy-paste of the products. And 1 variant in a product and it counts as one product.</t>
  </si>
  <si>
    <t>Domain name of your choice</t>
  </si>
  <si>
    <t>Only regular domains are included. Premium domain types are not included and domain with a cost over 30 EUR will be charged extra and domain fee is not included in the renewal after a year. 
We will setup the new domain or transfer your domain. - We can help finding a unique domain name for you.</t>
  </si>
  <si>
    <t>Full Secured with SSL</t>
  </si>
  <si>
    <t>More storage needed we will find the best solution</t>
  </si>
  <si>
    <t>Email address - unlitimed**</t>
  </si>
  <si>
    <t>Making the landingsite load less than 3 sec</t>
  </si>
  <si>
    <t>Create an SFTP access for your security</t>
  </si>
  <si>
    <t>Automated Backup &amp; One‑Click Rewind</t>
  </si>
  <si>
    <t>You can backup and restore your whole site with a single click</t>
  </si>
  <si>
    <t>Unlimited Bandwidth Traffic</t>
  </si>
  <si>
    <t>Hosting - 300GB (SSD Disk Space)</t>
  </si>
  <si>
    <t>Request Quote</t>
  </si>
  <si>
    <t>Hosted on servers that utilize Solid State Drives (SSD) , which help to facilitate faster load times.</t>
  </si>
  <si>
    <t>Hosting - 2TB+ (SSD Disk Space)</t>
  </si>
  <si>
    <t>Nurture the growth of your websites without being concerned about hitting any limits on data storage or the size of your websites.</t>
  </si>
  <si>
    <t>Integrations with Top Shipping Carriers</t>
  </si>
  <si>
    <t>Ship physical products in a snap - show live rates from shipping carriers like UPS and other shipping options.</t>
  </si>
  <si>
    <t>MARKETING tools</t>
  </si>
  <si>
    <t>SEO Tool Box</t>
  </si>
  <si>
    <t>250 €
(one time fee)</t>
  </si>
  <si>
    <t>Add tools to enhance your site’s content for better results on search engines and social media.</t>
  </si>
  <si>
    <t>Interactive content -  Video x 1</t>
  </si>
  <si>
    <t>Customize your videos with interactive content, grabbing your audience attention
- boost your brand and your digital presence</t>
  </si>
  <si>
    <t>Mockup Videos selection</t>
  </si>
  <si>
    <t>x 10</t>
  </si>
  <si>
    <t>x 20</t>
  </si>
  <si>
    <t>x 30</t>
  </si>
  <si>
    <t>from 50 €
(one time fee)</t>
  </si>
  <si>
    <t>See and select videos from here: https://placeit.net/t-shirt-video-mockups
Minimum x 10 = 50 EUR as a start - afterwards price is 2 EUR pr video</t>
  </si>
  <si>
    <t>Select your Business Card design from this link:
https://elements.envato.com/graphic-templates/business+card</t>
  </si>
  <si>
    <t>Select your Presentation design from this link:
https://elements.envato.com/presentation-templates</t>
  </si>
  <si>
    <t>Fee of 5 € will be added for every change afterwards</t>
  </si>
  <si>
    <t>Agumented Reality (AR) animation when scanning your logo</t>
  </si>
  <si>
    <t>Fee of 7 € will be added for every change afterwards
Click to read more: https://aryel.io/</t>
  </si>
  <si>
    <t>x 1</t>
  </si>
  <si>
    <t>x 5</t>
  </si>
  <si>
    <t>x 15</t>
  </si>
  <si>
    <t>from 46 €</t>
  </si>
  <si>
    <t>The Ultimate Mockup Design Tool For All Your E-com Marketing 
fee of 3 €/month per addational workspace paid yearly
Click to read more: http://glorify.com/</t>
  </si>
  <si>
    <t>Logoflow.io is used for creating the logo and brand page setup
Click to read more: https://logoflow.io/</t>
  </si>
  <si>
    <t>Logo branded videos - Special or Regular ( x 3 total)</t>
  </si>
  <si>
    <t>30 €
(one time fee)</t>
  </si>
  <si>
    <t xml:space="preserve"> - Special logo branded videos</t>
  </si>
  <si>
    <t>Select videos from here:
https://dup.hublearn.com/portfolio/logo-special-demos</t>
  </si>
  <si>
    <t xml:space="preserve"> - Regular logo branded videos</t>
  </si>
  <si>
    <t>Select videos from here:
https://dup.hublearn.com/portfolio/logo-regular-demos</t>
  </si>
  <si>
    <t>Photo selection (up to 20 photos)</t>
  </si>
  <si>
    <t>Select photos from one of these two URLs
- https://elements.envato.com/photos
- https://www.twenty20.com/home/signature</t>
  </si>
  <si>
    <t>Video selection (up to 5 videos)</t>
  </si>
  <si>
    <t>Select videos from this link:
https://elements.envato.com/video-templates</t>
  </si>
  <si>
    <t>50 Royalty-Free Stock Images</t>
  </si>
  <si>
    <t>30 days Free access to Canva.com</t>
  </si>
  <si>
    <t>VR-360 Virtual Tour of a selected place</t>
  </si>
  <si>
    <t>From 160 €
(one time fee)
 + 24 €/year storage</t>
  </si>
  <si>
    <t>360 picture-taking or handling (up to 5 pictures) - If on location wanted, all travel cost is paid by the client.
With hotspots and other lead-generating features.</t>
  </si>
  <si>
    <t>Branded Link Shortener</t>
  </si>
  <si>
    <t>35 €
(one time fee)</t>
  </si>
  <si>
    <t>BRANDED &amp; RECOGNIZABLE LINKS
Brand, track, and share your short links, engage with your users on a different level.
Click to read more: https://lynxshort.com/sp/index.html</t>
  </si>
  <si>
    <t>Select from a Comprehensive Documents and Legal Contracts Database.
Click to read more: https://docpro.com/</t>
  </si>
  <si>
    <t>Complete CRM-system, AI-bot live chat, Task and project handling, and more power tools to scale</t>
  </si>
  <si>
    <t>Part of the full-scale, automatized and AI-running CRM system named bitrix24.net
Click to read more: https://www.bitrix24.com/</t>
  </si>
  <si>
    <t>Trademark your brand with in the European Union</t>
  </si>
  <si>
    <t>Advisory of how to get your Logo/brand trademarked in EU (no extra cost).</t>
  </si>
  <si>
    <t>Newsletter integration</t>
  </si>
  <si>
    <t>Newsletter intergration and setup via Mailchimp</t>
  </si>
  <si>
    <t>E-learning access to Elementor Academy</t>
  </si>
  <si>
    <t>Click to read more:
https://elementor.com/academy/</t>
  </si>
  <si>
    <t>Access to 30+ e-learning products with reselling rights =&gt; Helping you grow and make an income</t>
  </si>
  <si>
    <t>90 €
(one time fee)</t>
  </si>
  <si>
    <t>See what is included here:
https://dup.hublearn.com/mrr-and-plr-products 
We keep adding PLR &amp; MRR Products</t>
  </si>
  <si>
    <t>Value of the ultimative ecommerce pack</t>
  </si>
  <si>
    <t>YOUR DISCOUNTED PRICE - Ecommerce Pack.
All package a pre-paid for 12 months.
After you can migrate or stay buy pre-paid for another 12 months</t>
  </si>
  <si>
    <t>Get it now
Click here</t>
  </si>
  <si>
    <t>Renewal Price</t>
  </si>
  <si>
    <t>250 €/year</t>
  </si>
  <si>
    <t>ONLY A REGULAR WEBSITE
- This products will not be included</t>
  </si>
  <si>
    <t>Ecommerce functionality via WooCommerce</t>
  </si>
  <si>
    <t>Value of the website pack</t>
  </si>
  <si>
    <t>YOUR DISCOUNTED PRICE - website Pack.
All package a pre-paid for 12 months.
After you can migrate or stay buy pre-paid for another 12 months</t>
  </si>
  <si>
    <t>200 €/year</t>
  </si>
  <si>
    <t>UNIQUE Add-ons to invest in</t>
  </si>
  <si>
    <t>Own Social Media Marketing High Tech Platform with intergration of 7 social profiles.</t>
  </si>
  <si>
    <t>from 21 € /month</t>
  </si>
  <si>
    <t xml:space="preserve">Schedule your social media updates in advance and promote your posts when it’s best for you.
First 12 months are included hereafter 3 EUR per social profile monthly minimum 7 profiles
</t>
  </si>
  <si>
    <t>30 € /month</t>
  </si>
  <si>
    <t>Using trending hashtags is proven to increase your reach and help you get more followers. 
More information on https://www.hashtagsforlikes.co/  - this is the pro account</t>
  </si>
  <si>
    <t>App - Your Own-branded App synced with website for Android and iOS
(no developer skills needed)</t>
  </si>
  <si>
    <t>410 € first year</t>
  </si>
  <si>
    <t>120 €/year</t>
  </si>
  <si>
    <t>The features you get is of the Premium Plan https://www.appmysite.com/pricing/
Monthly price 10 €, billed yearly
the price does not include yearly fee to developer account creation to Google (35 € and Apple 130 €) and customised support
(120 €/year + 290 € one time start fee)</t>
  </si>
  <si>
    <t>Brandy - brand design page</t>
  </si>
  <si>
    <t>35 € /year</t>
  </si>
  <si>
    <t>Brand Manager that takes care of all your branding and its organizing needs</t>
  </si>
  <si>
    <t>Bugreporting Tool</t>
  </si>
  <si>
    <t>30 € /month 
or 300/year</t>
  </si>
  <si>
    <t xml:space="preserve">1-click no code installation. Clients record feedback. Recordings are auto-synced to your favorite work tool. Clients &amp; QA are auto-notified when the issue is resolved.
More info: https://www.bugreporting.co/ </t>
  </si>
  <si>
    <t>60 €/year</t>
  </si>
  <si>
    <t>Cuttles is a fully interactive and guided pitch and business plan software that helps entrepreneurs build, understand and grow their business.
Click to read more: https://www.cuttles.io/</t>
  </si>
  <si>
    <t>Formaloo</t>
  </si>
  <si>
    <t>144 €/year</t>
  </si>
  <si>
    <t>Create forms, quizzes and surveys, collect unlimited responses completely free! Super easy, enterprise-grade analytics with powerful access management. All with no code!
More info here: https://www.formaloo.com/en/</t>
  </si>
  <si>
    <t>30 € (x 2 videos
showing for 3 months)</t>
  </si>
  <si>
    <t>Creates interactive content
with images, catalogues, videos and ads
Video maks 300MB and changes in the video af upload has a cost of 3 EUR per video change</t>
  </si>
  <si>
    <t>28 € = 1 x photo for 3 months with 3000 interactions</t>
  </si>
  <si>
    <t>Create interactive content, publish it to different channels, and track its success along the way.
10 €/per photo - one time fee
+ 6 €/month for 1000 interaction (pre-pay 3 months) 
Addition 6 EUR/monthly per 1000 interactions</t>
  </si>
  <si>
    <t>199 €/year</t>
  </si>
  <si>
    <t>Create customizable, retargeting links to boost engagement and conversions.With Switchy, you can customize in two clicks the appearance of a shared post on a social network.
More info: https://switchy.io/</t>
  </si>
  <si>
    <t>Human-Like Voice Over Creations (Updigital Speech Synthesis)</t>
  </si>
  <si>
    <t>Audio content for your Podcasts, Articles, Blog Posts, YouTube Videos e-Learning Content &amp; Courses.
Increase content accessiblity, user engagement and time on page metrics using 630+ realistic AI voices in 70+ Languages.</t>
  </si>
  <si>
    <t>140 € 
(80 € one time
+ 60 €/year)</t>
  </si>
  <si>
    <t>Promoting products made Quick &amp; Easy
With over 170+ supported online marketplaces, benefit from our pre-built feed formats. Simply choose where you wish to promote and generate product feed — no need to waste hours in setting up formats. We made it easy for you to generate unlimited product feed at ease.</t>
  </si>
  <si>
    <t>VPN (Virtual Private Network) from NORDVPN 12 months</t>
  </si>
  <si>
    <t>Using a VPN to connect to the internet allows you to surf websites privately and securely as well as gain access to restricted websites and overcome censorship blocks.</t>
  </si>
  <si>
    <t>Legal info:</t>
  </si>
  <si>
    <t>* All value prices are included setup, installation fee if needed and based on a 12 months periode. Some of the products can be bought on a monthly base - please see the note for more info
All prices do not include applicable taxes based on your billing address. The final price will be displayed on the checkout page, before the payment is completed.</t>
  </si>
  <si>
    <t>** See terms of service: Link</t>
  </si>
  <si>
    <t>*** All included product and access are for 12 months, and has to be renewed/paid for every 12 month.
Only the license and installation. Deeper configuration and setting up will be having additional cost upon agreement. 
No hidden extra cost.</t>
  </si>
  <si>
    <t>**** Include 12 months license and one time fee of 25 EUR for plugin installation with no deeper configuration. Renewal cost will only be of license unless the product is part of the bought Digital Upgrade Pack.</t>
  </si>
  <si>
    <t>PLR &amp; MRR included and keep growing</t>
  </si>
  <si>
    <t>Modern Social Media Marketing Video Training</t>
  </si>
  <si>
    <t>min. 9 €</t>
  </si>
  <si>
    <t>https://www.shopbylocals.com/product/modern-social-media-marketing-video-training/</t>
  </si>
  <si>
    <t>6 To 7 Figure Blueprint</t>
  </si>
  <si>
    <t>https://www.shopbylocals.com/product/6-to-7-figure-blueprint/</t>
  </si>
  <si>
    <t>A Beginners Guide To Visualization</t>
  </si>
  <si>
    <t>https://www.shopbylocals.com/product/a-beginners-guide-to-visualization/</t>
  </si>
  <si>
    <t>Adsense Mastery</t>
  </si>
  <si>
    <t>https://www.shopbylocals.com/product/adsense-mastery/</t>
  </si>
  <si>
    <t>Amazon Affiliate Pro</t>
  </si>
  <si>
    <t>https://www.shopbylocals.com/product/amazon-affiliate-pro/</t>
  </si>
  <si>
    <t>Best Version Of Yourself</t>
  </si>
  <si>
    <t>https://www.shopbylocals.com/product/best-version-of-yourself/</t>
  </si>
  <si>
    <t>Better Email Marketing</t>
  </si>
  <si>
    <t>https://www.shopbylocals.com/product/better-email-marketing/</t>
  </si>
  <si>
    <t>Bitcoin For Profit</t>
  </si>
  <si>
    <t>https://www.shopbylocals.com/product/bitcoin-for-profit/</t>
  </si>
  <si>
    <t>Blogging Crash Course</t>
  </si>
  <si>
    <t>https://www.shopbylocals.com/product/blogging-crash-course/</t>
  </si>
  <si>
    <t>Boost Online Sales In Less Than 7 Days</t>
  </si>
  <si>
    <t>https://www.shopbylocals.com/product/boost-online-sales-in-less-than-7-days/</t>
  </si>
  <si>
    <t>Digital Marketing For Small Businesses</t>
  </si>
  <si>
    <t>https://www.shopbylocals.com/product/digital-marketing-for-small-businesses/</t>
  </si>
  <si>
    <t>Digital Marketing Lifestyle</t>
  </si>
  <si>
    <t>https://www.shopbylocals.com/product/digital-marketing-lifestyle/</t>
  </si>
  <si>
    <t>Disconnect To Reconnect</t>
  </si>
  <si>
    <t>https://www.shopbylocals.com/product/disconnect-to-reconnect/</t>
  </si>
  <si>
    <t>eCommerce Golden Steps</t>
  </si>
  <si>
    <t>https://www.shopbylocals.com/product/ecommerce-golden-steps/</t>
  </si>
  <si>
    <t>eCommerce Shortcut</t>
  </si>
  <si>
    <t>https://www.shopbylocals.com/product/ecommerce-shortcut/</t>
  </si>
  <si>
    <t>eCommerce With WooCommerce</t>
  </si>
  <si>
    <t>https://www.shopbylocals.com/product/ecommerce-with-woocommerce/</t>
  </si>
  <si>
    <t>Email Essentials</t>
  </si>
  <si>
    <t>https://www.shopbylocals.com/product/email-essentials/</t>
  </si>
  <si>
    <t>Facebook Ad Secrets - Next Level</t>
  </si>
  <si>
    <t>https://www.shopbylocals.com/product/facebook-ad-secrets-next-level/</t>
  </si>
  <si>
    <t>Facebook Live Mastery</t>
  </si>
  <si>
    <t>https://www.shopbylocals.com/product/facebook-live-mastery/</t>
  </si>
  <si>
    <t>Getting Things Done</t>
  </si>
  <si>
    <t>https://www.shopbylocals.com/product/getting-things-done/</t>
  </si>
  <si>
    <t>How To Become A Successful Social Media Influencer</t>
  </si>
  <si>
    <t>https://www.shopbylocals.com/product/how-to-become-a-successful-social-media-influencer/</t>
  </si>
  <si>
    <t>How To Start a Freelance Business</t>
  </si>
  <si>
    <t>https://www.shopbylocals.com/product/how-to-start-a-freelance-business/</t>
  </si>
  <si>
    <t>Influencer Secret</t>
  </si>
  <si>
    <t>https://www.shopbylocals.com/product/influencer-secret/</t>
  </si>
  <si>
    <t>Instagram Guides For Beginners</t>
  </si>
  <si>
    <t>https://www.shopbylocals.com/product/instagram-guides-for-beginners/</t>
  </si>
  <si>
    <t>Instagram Stories</t>
  </si>
  <si>
    <t>https://www.shopbylocals.com/product/instagram-stories/</t>
  </si>
  <si>
    <t>LinkedIn Profits Blueprint</t>
  </si>
  <si>
    <t>https://www.shopbylocals.com/product/linkedin-profits-blueprint/</t>
  </si>
  <si>
    <t>LinkedIn Traffic Generation</t>
  </si>
  <si>
    <t>https://www.shopbylocals.com/product/linkedin-traffic-generation/</t>
  </si>
  <si>
    <t>Making Money On Snapchat</t>
  </si>
  <si>
    <t>https://www.shopbylocals.com/product/making-money-on-snapchat/</t>
  </si>
  <si>
    <t>Mindfulness</t>
  </si>
  <si>
    <t>https://www.shopbylocals.com/product/mindfulness/</t>
  </si>
  <si>
    <t>Resilience</t>
  </si>
  <si>
    <t>https://www.shopbylocals.com/product/resilience/</t>
  </si>
  <si>
    <t>Social Media Income - Facebook</t>
  </si>
  <si>
    <t>https://www.shopbylocals.com/product/social-media-income-facebook/</t>
  </si>
  <si>
    <t>Social Media Income - Instagram</t>
  </si>
  <si>
    <t>https://www.shopbylocals.com/product/social-media-income-instagram/</t>
  </si>
  <si>
    <t>Social Media Income - LinkedIn</t>
  </si>
  <si>
    <t>https://www.shopbylocals.com/product/social-media-income-linkedin/</t>
  </si>
  <si>
    <t>Social Media Income – Pinterest</t>
  </si>
  <si>
    <t>https://www.shopbylocals.com/product/social-media-income-pinterest/</t>
  </si>
  <si>
    <t>Social Media Income - YouTube</t>
  </si>
  <si>
    <t>https://www.shopbylocals.com/product/social-media-income-youtube/</t>
  </si>
  <si>
    <t>Social Media Marketing Made Simple</t>
  </si>
  <si>
    <t>https://www.shopbylocals.com/product/social-media-marketing-made-simple/</t>
  </si>
  <si>
    <t>The Digital Marketing Lifestyle</t>
  </si>
  <si>
    <t>https://www.shopbylocals.com/product/the-digital-marketing-lifestyle/</t>
  </si>
  <si>
    <t>The Internet Marketers Handbook</t>
  </si>
  <si>
    <t>https://www.shopbylocals.com/product/the-internet-marketers-handbook/</t>
  </si>
  <si>
    <t>The Personal Branding Blueprint</t>
  </si>
  <si>
    <t>https://www.shopbylocals.com/product/the-personal-branding-blueprint/</t>
  </si>
  <si>
    <t>The Ultimate Home Workout Plan</t>
  </si>
  <si>
    <t>https://www.shopbylocals.com/product/the-ultimate-home-workout-plan/</t>
  </si>
  <si>
    <t>Tik Tok Marketing</t>
  </si>
  <si>
    <t>https://www.shopbylocals.com/product/tik-tok-marketing/</t>
  </si>
  <si>
    <t>Total Mental Resilience Upgrade Package</t>
  </si>
  <si>
    <t>https://www.shopbylocals.com/product/total-mental-resilience-upgrade-package/</t>
  </si>
  <si>
    <t>Tubepreneur</t>
  </si>
  <si>
    <t>https://www.shopbylocals.com/product/tubepreneur/</t>
  </si>
  <si>
    <t>Virtual Summit Secrets</t>
  </si>
  <si>
    <t>https://www.shopbylocals.com/product/virtual-summit-secrets/</t>
  </si>
  <si>
    <t>Webinar Mastery</t>
  </si>
  <si>
    <t>https://www.shopbylocals.com/product/webinar-mastery/</t>
  </si>
  <si>
    <t>WP Training Kit</t>
  </si>
  <si>
    <t>https://www.shopbylocals.com/product/wp-training-kit/</t>
  </si>
  <si>
    <t>Zoom Master</t>
  </si>
  <si>
    <t>https://www.shopbylocals.com/product/zoom-master/</t>
  </si>
  <si>
    <t>Boost Your Online Sales</t>
  </si>
  <si>
    <t>https://www.shopbylocals.com/product/boost-your-online-sales/</t>
  </si>
  <si>
    <t>Client Engagement on Facebook</t>
  </si>
  <si>
    <t>https://www.shopbylocals.com/product/client-engagement-on-facebook/</t>
  </si>
  <si>
    <t>Version: 2022-02-28</t>
  </si>
  <si>
    <t>Yes
Get Product</t>
  </si>
  <si>
    <t>Multilingual website full solution
- Your website in any language</t>
  </si>
  <si>
    <t>25 € /year</t>
  </si>
  <si>
    <t>199 € /year</t>
  </si>
  <si>
    <t>30 € /year</t>
  </si>
  <si>
    <t>40 € /year</t>
  </si>
  <si>
    <t>25 €/year</t>
  </si>
  <si>
    <t>75 € /year</t>
  </si>
  <si>
    <t>45 € /year</t>
  </si>
  <si>
    <t>39 € /year</t>
  </si>
  <si>
    <t>from 46 € /year</t>
  </si>
  <si>
    <t>20 € /year</t>
  </si>
  <si>
    <t>24€ 
per VR-tour
(2 € /month)</t>
  </si>
  <si>
    <t>60 € /year</t>
  </si>
  <si>
    <r>
      <t xml:space="preserve">Ecommerce functionality </t>
    </r>
    <r>
      <rPr>
        <sz val="7"/>
        <color theme="1"/>
        <rFont val="Arial"/>
        <family val="2"/>
      </rPr>
      <t>(WooCommerce)</t>
    </r>
  </si>
  <si>
    <r>
      <t xml:space="preserve">Elementor Pro Webpage builder 
</t>
    </r>
    <r>
      <rPr>
        <sz val="7"/>
        <color theme="1"/>
        <rFont val="Arial"/>
        <family val="2"/>
      </rPr>
      <t>(no coding required)</t>
    </r>
  </si>
  <si>
    <r>
      <t xml:space="preserve">Chat with customers via their favorite channels </t>
    </r>
    <r>
      <rPr>
        <sz val="7"/>
        <color theme="1"/>
        <rFont val="Arial"/>
        <family val="2"/>
      </rPr>
      <t xml:space="preserve">(Boei) </t>
    </r>
  </si>
  <si>
    <r>
      <t xml:space="preserve">Record user movement and create heatmap of your website </t>
    </r>
    <r>
      <rPr>
        <sz val="7"/>
        <color theme="1"/>
        <rFont val="Arial"/>
        <family val="2"/>
      </rPr>
      <t>(Microsoft Cloud Program)</t>
    </r>
  </si>
  <si>
    <r>
      <t xml:space="preserve">Guided Selling Flow
</t>
    </r>
    <r>
      <rPr>
        <sz val="7"/>
        <color theme="1"/>
        <rFont val="Arial"/>
        <family val="2"/>
      </rPr>
      <t>(WP Guidant Pro)</t>
    </r>
  </si>
  <si>
    <r>
      <t xml:space="preserve">WP Sale Funnels Pro 
</t>
    </r>
    <r>
      <rPr>
        <sz val="7"/>
        <color theme="1"/>
        <rFont val="Arial"/>
        <family val="2"/>
      </rPr>
      <t>(simple drag and drop sale funnel)</t>
    </r>
  </si>
  <si>
    <r>
      <t xml:space="preserve">Subscriber Only Content access feature activation </t>
    </r>
    <r>
      <rPr>
        <sz val="7"/>
        <color theme="1"/>
        <rFont val="Arial"/>
        <family val="2"/>
      </rPr>
      <t>(memebership)</t>
    </r>
  </si>
  <si>
    <r>
      <t xml:space="preserve">Email address each of a 20GB Mailbox storage
</t>
    </r>
    <r>
      <rPr>
        <sz val="7"/>
        <color theme="1"/>
        <rFont val="Arial"/>
        <family val="2"/>
      </rPr>
      <t>(up to 50 email address)</t>
    </r>
  </si>
  <si>
    <r>
      <t xml:space="preserve">Fast Loading 
</t>
    </r>
    <r>
      <rPr>
        <sz val="7"/>
        <color theme="1"/>
        <rFont val="Arial"/>
        <family val="2"/>
      </rPr>
      <t>(Loads in less than 3 seconds)</t>
    </r>
  </si>
  <si>
    <r>
      <t xml:space="preserve">SSH File Transfer Protocol </t>
    </r>
    <r>
      <rPr>
        <sz val="7"/>
        <color theme="1"/>
        <rFont val="Arial"/>
        <family val="2"/>
      </rPr>
      <t>(SFTP) and Database Access</t>
    </r>
  </si>
  <si>
    <r>
      <t xml:space="preserve">Business card design 
</t>
    </r>
    <r>
      <rPr>
        <sz val="7"/>
        <color theme="1"/>
        <rFont val="Arial"/>
        <family val="2"/>
      </rPr>
      <t>( 1 x selection) virtual/digital</t>
    </r>
  </si>
  <si>
    <r>
      <t xml:space="preserve">Professional Presentation Slides 
-  Done For You
</t>
    </r>
    <r>
      <rPr>
        <sz val="7"/>
        <color theme="1"/>
        <rFont val="Arial"/>
        <family val="2"/>
      </rPr>
      <t>(1 x selection) virtual/digital</t>
    </r>
  </si>
  <si>
    <r>
      <t xml:space="preserve">QR code (dynamic) 
</t>
    </r>
    <r>
      <rPr>
        <sz val="7"/>
        <color theme="1"/>
        <rFont val="Arial"/>
        <family val="2"/>
      </rPr>
      <t>e.g. Interactive business card</t>
    </r>
  </si>
  <si>
    <r>
      <t xml:space="preserve">Mockup product editor workspace </t>
    </r>
    <r>
      <rPr>
        <sz val="7"/>
        <color theme="1"/>
        <rFont val="Arial"/>
        <family val="2"/>
      </rPr>
      <t>(glorify.com)</t>
    </r>
  </si>
  <si>
    <r>
      <t xml:space="preserve">Logo design using AI 
</t>
    </r>
    <r>
      <rPr>
        <sz val="7"/>
        <color theme="1"/>
        <rFont val="Arial"/>
        <family val="2"/>
      </rPr>
      <t>and shareable brand page via Logoflow.io</t>
    </r>
  </si>
  <si>
    <r>
      <t xml:space="preserve">Legal Professional Document of your choice x 4 docs
</t>
    </r>
    <r>
      <rPr>
        <sz val="7"/>
        <color theme="1"/>
        <rFont val="Arial"/>
        <family val="2"/>
      </rPr>
      <t>(www.docpro.com)</t>
    </r>
  </si>
  <si>
    <r>
      <t>Newsletter integration and setup via your own full automatic CRM</t>
    </r>
    <r>
      <rPr>
        <sz val="7"/>
        <color theme="1"/>
        <rFont val="Arial"/>
        <family val="2"/>
      </rPr>
      <t xml:space="preserve"> Bitrix24 or Mailchimp</t>
    </r>
  </si>
  <si>
    <r>
      <t xml:space="preserve">Hashtags for likes Pro tool 
</t>
    </r>
    <r>
      <rPr>
        <sz val="7"/>
        <color theme="1"/>
        <rFont val="Arial"/>
        <family val="2"/>
      </rPr>
      <t>(www.hashtagsforlikes.co)</t>
    </r>
  </si>
  <si>
    <r>
      <t xml:space="preserve">Pitching and Business Plan Software access + Startup Academy
</t>
    </r>
    <r>
      <rPr>
        <sz val="7"/>
        <color theme="1"/>
        <rFont val="Arial"/>
        <family val="2"/>
      </rPr>
      <t>(www.Cuttles.io)</t>
    </r>
  </si>
  <si>
    <r>
      <t xml:space="preserve">Interactive content - Video 
</t>
    </r>
    <r>
      <rPr>
        <sz val="7"/>
        <color theme="1"/>
        <rFont val="Arial"/>
        <family val="2"/>
      </rPr>
      <t>(insert buttons and call to action inside your videos)</t>
    </r>
  </si>
  <si>
    <r>
      <t xml:space="preserve">Interactive content - Photo/360 </t>
    </r>
    <r>
      <rPr>
        <sz val="7"/>
        <color theme="1"/>
        <rFont val="Arial"/>
        <family val="2"/>
      </rPr>
      <t>(Spott)</t>
    </r>
  </si>
  <si>
    <r>
      <t xml:space="preserve">Create customizable, retargeting links to boost engagement and conversions. </t>
    </r>
    <r>
      <rPr>
        <sz val="7"/>
        <color theme="1"/>
        <rFont val="Arial"/>
        <family val="2"/>
      </rPr>
      <t>(Switchy.io)</t>
    </r>
  </si>
  <si>
    <r>
      <t xml:space="preserve">Product feed integration for major marketplaces - 170 major online marketplaces </t>
    </r>
    <r>
      <rPr>
        <sz val="7"/>
        <color theme="1"/>
        <rFont val="Arial"/>
        <family val="2"/>
      </rPr>
      <t>e.g. Facebook and  Google Shopping (WooCommerce)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</si>
</sst>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Red]\-#,##0\ [$€-1]"/>
  </numFmts>
  <fonts count="9"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7"/>
      <color theme="1"/>
      <name val="Arial"/>
      <family val="2"/>
    </font>
    <font>
      <sz val="7"/>
      <color theme="1"/>
      <name val="Arial"/>
      <family val="2"/>
    </font>
    <font>
      <b/>
      <u/>
      <sz val="7"/>
      <color theme="10"/>
      <name val="Arial"/>
      <family val="2"/>
    </font>
    <font>
      <sz val="7"/>
      <color theme="10"/>
      <name val="Arial"/>
      <family val="2"/>
    </font>
    <font>
      <u/>
      <sz val="7"/>
      <color theme="1"/>
      <name val="Arial"/>
      <family val="2"/>
    </font>
  </fonts>
  <fills count="10">
    <fill>
      <patternFill patternType="none"/>
    </fill>
    <fill>
      <patternFill patternType="gray125"/>
    </fill>
    <fill>
      <patternFill patternType="solid">
        <fgColor rgb="FFFDF68C"/>
        <bgColor indexed="64"/>
      </patternFill>
    </fill>
    <fill>
      <patternFill patternType="solid">
        <fgColor rgb="FFE5E4E2"/>
        <bgColor indexed="64"/>
      </patternFill>
    </fill>
    <fill>
      <patternFill patternType="solid">
        <fgColor rgb="FFF1F7FB"/>
        <bgColor indexed="64"/>
      </patternFill>
    </fill>
    <fill>
      <patternFill patternType="solid">
        <fgColor rgb="FF3ED2F7"/>
        <bgColor indexed="64"/>
      </patternFill>
    </fill>
    <fill>
      <patternFill patternType="solid">
        <fgColor rgb="FF4AEDA3"/>
        <bgColor indexed="64"/>
      </patternFill>
    </fill>
    <fill>
      <patternFill patternType="solid">
        <fgColor rgb="FFD7A9E9"/>
        <bgColor indexed="64"/>
      </patternFill>
    </fill>
    <fill>
      <patternFill patternType="solid">
        <fgColor rgb="FFFFA944"/>
        <bgColor indexed="64"/>
      </patternFill>
    </fill>
    <fill>
      <patternFill patternType="solid">
        <fgColor theme="0" tint="-0.14999847407452621"/>
        <bgColor indexed="64"/>
      </patternFill>
    </fill>
  </fills>
  <borders count="51">
    <border>
      <left/>
      <right/>
      <top/>
      <bottom/>
      <diagonal/>
    </border>
    <border>
      <left style="medium">
        <color indexed="64"/>
      </left>
      <right style="dotted">
        <color theme="0" tint="-0.499984740745262"/>
      </right>
      <top style="medium">
        <color indexed="64"/>
      </top>
      <bottom style="medium">
        <color indexed="64"/>
      </bottom>
      <diagonal/>
    </border>
    <border>
      <left style="dotted">
        <color theme="0" tint="-0.499984740745262"/>
      </left>
      <right style="dotted">
        <color theme="0" tint="-0.499984740745262"/>
      </right>
      <top style="medium">
        <color indexed="64"/>
      </top>
      <bottom style="medium">
        <color indexed="64"/>
      </bottom>
      <diagonal/>
    </border>
    <border>
      <left style="dotted">
        <color theme="0" tint="-0.499984740745262"/>
      </left>
      <right style="medium">
        <color indexed="64"/>
      </right>
      <top style="medium">
        <color indexed="64"/>
      </top>
      <bottom style="medium">
        <color indexed="64"/>
      </bottom>
      <diagonal/>
    </border>
    <border>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ashed">
        <color theme="0" tint="-0.499984740745262"/>
      </top>
      <bottom style="dotted">
        <color theme="0" tint="-0.499984740745262"/>
      </bottom>
      <diagonal/>
    </border>
    <border>
      <left style="medium">
        <color indexed="64"/>
      </left>
      <right style="medium">
        <color indexed="64"/>
      </right>
      <top style="medium">
        <color indexed="64"/>
      </top>
      <bottom style="medium">
        <color indexed="64"/>
      </bottom>
      <diagonal/>
    </border>
    <border>
      <left/>
      <right style="dotted">
        <color theme="0" tint="-0.499984740745262"/>
      </right>
      <top style="medium">
        <color indexed="64"/>
      </top>
      <bottom style="medium">
        <color indexed="64"/>
      </bottom>
      <diagonal/>
    </border>
    <border>
      <left style="dotted">
        <color theme="0" tint="-0.499984740745262"/>
      </left>
      <right style="dotted">
        <color theme="0" tint="-0.499984740745262"/>
      </right>
      <top style="thin">
        <color indexed="64"/>
      </top>
      <bottom style="thin">
        <color indexed="64"/>
      </bottom>
      <diagonal/>
    </border>
    <border>
      <left style="medium">
        <color indexed="64"/>
      </left>
      <right style="dotted">
        <color theme="0" tint="-0.499984740745262"/>
      </right>
      <top style="medium">
        <color indexed="64"/>
      </top>
      <bottom/>
      <diagonal/>
    </border>
    <border>
      <left style="dotted">
        <color theme="0" tint="-0.499984740745262"/>
      </left>
      <right style="dotted">
        <color theme="0" tint="-0.499984740745262"/>
      </right>
      <top style="medium">
        <color indexed="64"/>
      </top>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bottom style="thin">
        <color indexed="64"/>
      </bottom>
      <diagonal/>
    </border>
    <border>
      <left style="medium">
        <color indexed="64"/>
      </left>
      <right style="dotted">
        <color theme="0" tint="-0.499984740745262"/>
      </right>
      <top style="medium">
        <color indexed="64"/>
      </top>
      <bottom style="dashed">
        <color theme="0" tint="-0.34998626667073579"/>
      </bottom>
      <diagonal/>
    </border>
    <border>
      <left style="dotted">
        <color theme="0" tint="-0.499984740745262"/>
      </left>
      <right style="dotted">
        <color theme="0" tint="-0.499984740745262"/>
      </right>
      <top style="medium">
        <color indexed="64"/>
      </top>
      <bottom style="dashed">
        <color theme="0" tint="-0.34998626667073579"/>
      </bottom>
      <diagonal/>
    </border>
    <border>
      <left style="dotted">
        <color theme="0" tint="-0.499984740745262"/>
      </left>
      <right style="medium">
        <color indexed="64"/>
      </right>
      <top style="medium">
        <color indexed="64"/>
      </top>
      <bottom style="dashed">
        <color theme="0" tint="-0.34998626667073579"/>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ashed">
        <color theme="0" tint="-0.34998626667073579"/>
      </top>
      <bottom style="dashed">
        <color theme="0" tint="-0.34998626667073579"/>
      </bottom>
      <diagonal/>
    </border>
    <border>
      <left style="dotted">
        <color theme="0" tint="-0.499984740745262"/>
      </left>
      <right style="dotted">
        <color theme="0" tint="-0.499984740745262"/>
      </right>
      <top style="dashed">
        <color theme="0" tint="-0.34998626667073579"/>
      </top>
      <bottom style="dashed">
        <color theme="0" tint="-0.34998626667073579"/>
      </bottom>
      <diagonal/>
    </border>
    <border>
      <left style="dotted">
        <color theme="0" tint="-0.499984740745262"/>
      </left>
      <right style="medium">
        <color indexed="64"/>
      </right>
      <top style="dashed">
        <color theme="0" tint="-0.34998626667073579"/>
      </top>
      <bottom style="dashed">
        <color theme="0" tint="-0.34998626667073579"/>
      </bottom>
      <diagonal/>
    </border>
    <border>
      <left style="medium">
        <color indexed="64"/>
      </left>
      <right style="dotted">
        <color theme="0" tint="-0.499984740745262"/>
      </right>
      <top style="dashed">
        <color theme="0" tint="-0.34998626667073579"/>
      </top>
      <bottom style="medium">
        <color indexed="64"/>
      </bottom>
      <diagonal/>
    </border>
    <border>
      <left style="dotted">
        <color theme="0" tint="-0.499984740745262"/>
      </left>
      <right style="dotted">
        <color theme="0" tint="-0.499984740745262"/>
      </right>
      <top style="dashed">
        <color theme="0" tint="-0.34998626667073579"/>
      </top>
      <bottom style="medium">
        <color indexed="64"/>
      </bottom>
      <diagonal/>
    </border>
    <border>
      <left style="dotted">
        <color theme="0" tint="-0.499984740745262"/>
      </left>
      <right style="medium">
        <color indexed="64"/>
      </right>
      <top style="dashed">
        <color theme="0" tint="-0.34998626667073579"/>
      </top>
      <bottom style="medium">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medium">
        <color indexed="64"/>
      </left>
      <right style="dotted">
        <color theme="0" tint="-0.499984740745262"/>
      </right>
      <top/>
      <bottom style="medium">
        <color indexed="64"/>
      </bottom>
      <diagonal/>
    </border>
    <border>
      <left style="dotted">
        <color theme="0" tint="-0.499984740745262"/>
      </left>
      <right style="dotted">
        <color theme="0" tint="-0.499984740745262"/>
      </right>
      <top/>
      <bottom style="medium">
        <color indexed="64"/>
      </bottom>
      <diagonal/>
    </border>
    <border>
      <left style="dotted">
        <color theme="0" tint="-0.499984740745262"/>
      </left>
      <right style="medium">
        <color indexed="64"/>
      </right>
      <top/>
      <bottom style="medium">
        <color indexed="64"/>
      </bottom>
      <diagonal/>
    </border>
    <border>
      <left style="medium">
        <color indexed="64"/>
      </left>
      <right style="dotted">
        <color theme="0" tint="-0.499984740745262"/>
      </right>
      <top/>
      <bottom style="dashed">
        <color theme="0" tint="-0.34998626667073579"/>
      </bottom>
      <diagonal/>
    </border>
    <border>
      <left style="dotted">
        <color theme="0" tint="-0.499984740745262"/>
      </left>
      <right style="dotted">
        <color theme="0" tint="-0.499984740745262"/>
      </right>
      <top style="dashed">
        <color theme="0" tint="-0.34998626667073579"/>
      </top>
      <bottom/>
      <diagonal/>
    </border>
    <border>
      <left style="dotted">
        <color theme="0" tint="-0.499984740745262"/>
      </left>
      <right style="dotted">
        <color theme="0" tint="-0.499984740745262"/>
      </right>
      <top style="dashed">
        <color theme="0" tint="-0.499984740745262"/>
      </top>
      <bottom style="dashed">
        <color theme="0" tint="-0.499984740745262"/>
      </bottom>
      <diagonal/>
    </border>
    <border>
      <left style="dotted">
        <color theme="0" tint="-0.499984740745262"/>
      </left>
      <right style="dotted">
        <color theme="0" tint="-0.499984740745262"/>
      </right>
      <top/>
      <bottom style="dashed">
        <color theme="0" tint="-0.34998626667073579"/>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right style="dotted">
        <color theme="0" tint="-0.499984740745262"/>
      </right>
      <top style="dotted">
        <color theme="0" tint="-0.499984740745262"/>
      </top>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top style="dotted">
        <color theme="0" tint="-0.499984740745262"/>
      </top>
      <bottom style="dotted">
        <color theme="0" tint="-0.499984740745262"/>
      </bottom>
      <diagonal/>
    </border>
    <border>
      <left style="dotted">
        <color theme="0" tint="-0.499984740745262"/>
      </left>
      <right/>
      <top style="medium">
        <color indexed="64"/>
      </top>
      <bottom style="dotted">
        <color theme="0" tint="-0.499984740745262"/>
      </bottom>
      <diagonal/>
    </border>
    <border>
      <left/>
      <right/>
      <top style="medium">
        <color indexed="64"/>
      </top>
      <bottom style="dotted">
        <color theme="0" tint="-0.499984740745262"/>
      </bottom>
      <diagonal/>
    </border>
    <border>
      <left/>
      <right style="dotted">
        <color theme="0" tint="-0.499984740745262"/>
      </right>
      <top style="medium">
        <color indexed="64"/>
      </top>
      <bottom style="dotted">
        <color theme="0" tint="-0.499984740745262"/>
      </bottom>
      <diagonal/>
    </border>
    <border>
      <left/>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dotted">
        <color theme="0" tint="-0.499984740745262"/>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s>
  <cellStyleXfs count="2">
    <xf numFmtId="0" fontId="0" fillId="0" borderId="0"/>
    <xf numFmtId="0" fontId="1" fillId="0" borderId="0" applyNumberFormat="0" applyFill="0" applyBorder="0" applyAlignment="0" applyProtection="0"/>
  </cellStyleXfs>
  <cellXfs count="155">
    <xf numFmtId="0" fontId="0" fillId="0" borderId="0" xfId="0"/>
    <xf numFmtId="0" fontId="4" fillId="0" borderId="1" xfId="0" applyFont="1" applyBorder="1" applyAlignment="1">
      <alignment horizontal="left"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5" fillId="0" borderId="5" xfId="0" applyFont="1" applyBorder="1"/>
    <xf numFmtId="0" fontId="5" fillId="0" borderId="2" xfId="0" applyFont="1" applyBorder="1" applyAlignment="1">
      <alignment vertical="center"/>
    </xf>
    <xf numFmtId="0" fontId="4" fillId="0" borderId="2" xfId="0" applyFont="1" applyBorder="1" applyAlignment="1">
      <alignment vertical="center"/>
    </xf>
    <xf numFmtId="0" fontId="5" fillId="0" borderId="2" xfId="0" applyFont="1" applyBorder="1"/>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6" xfId="0" applyFont="1" applyBorder="1"/>
    <xf numFmtId="0" fontId="4"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164" fontId="5" fillId="0" borderId="2" xfId="0"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0" fontId="5" fillId="0" borderId="9" xfId="0" applyFont="1" applyBorder="1"/>
    <xf numFmtId="0" fontId="4" fillId="0" borderId="10" xfId="0" applyFont="1" applyBorder="1" applyAlignment="1">
      <alignment horizontal="left" vertical="center" wrapText="1"/>
    </xf>
    <xf numFmtId="0" fontId="5" fillId="2"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2" xfId="1" applyFont="1" applyBorder="1" applyAlignment="1">
      <alignment vertical="center" wrapText="1"/>
    </xf>
    <xf numFmtId="0" fontId="5" fillId="0" borderId="13" xfId="0" applyFont="1" applyBorder="1"/>
    <xf numFmtId="0" fontId="4" fillId="0" borderId="14" xfId="0" applyFont="1" applyBorder="1" applyAlignment="1">
      <alignment horizontal="left" vertical="center" wrapText="1"/>
    </xf>
    <xf numFmtId="0" fontId="5" fillId="2"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164" fontId="5" fillId="0" borderId="15"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5" fillId="0" borderId="16" xfId="0" applyFont="1" applyBorder="1" applyAlignment="1">
      <alignment vertical="center" wrapText="1"/>
    </xf>
    <xf numFmtId="0" fontId="5" fillId="0" borderId="17" xfId="0" applyFont="1" applyBorder="1"/>
    <xf numFmtId="0" fontId="5" fillId="0" borderId="18" xfId="0" applyFont="1" applyBorder="1" applyAlignment="1">
      <alignment horizontal="left" vertical="center" wrapText="1"/>
    </xf>
    <xf numFmtId="0" fontId="5" fillId="2"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4" borderId="19" xfId="0"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6" fillId="0" borderId="19" xfId="1" applyNumberFormat="1" applyFont="1" applyBorder="1" applyAlignment="1">
      <alignment horizontal="center" vertical="center" wrapText="1"/>
    </xf>
    <xf numFmtId="0" fontId="5" fillId="0" borderId="20" xfId="1" applyFont="1" applyFill="1" applyBorder="1" applyAlignment="1">
      <alignment vertical="center" wrapText="1"/>
    </xf>
    <xf numFmtId="0" fontId="5" fillId="0" borderId="21" xfId="0" applyFont="1" applyBorder="1" applyAlignment="1">
      <alignment horizontal="left" vertical="center" wrapText="1"/>
    </xf>
    <xf numFmtId="0" fontId="5" fillId="2" borderId="2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4" borderId="22" xfId="0" applyFont="1" applyFill="1" applyBorder="1" applyAlignment="1">
      <alignment horizontal="center" vertical="center" wrapText="1"/>
    </xf>
    <xf numFmtId="164" fontId="5" fillId="0" borderId="22" xfId="0" applyNumberFormat="1" applyFont="1" applyBorder="1" applyAlignment="1">
      <alignment horizontal="center" vertical="center" wrapText="1"/>
    </xf>
    <xf numFmtId="0" fontId="5" fillId="0" borderId="23" xfId="1" applyFont="1" applyFill="1" applyBorder="1" applyAlignment="1">
      <alignment vertical="center" wrapText="1"/>
    </xf>
    <xf numFmtId="0" fontId="5" fillId="0" borderId="24" xfId="0" applyFont="1" applyBorder="1"/>
    <xf numFmtId="0" fontId="4" fillId="0" borderId="25" xfId="0" applyFont="1" applyBorder="1" applyAlignment="1">
      <alignment horizontal="left" vertical="center" wrapText="1"/>
    </xf>
    <xf numFmtId="0" fontId="5" fillId="2"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164" fontId="5" fillId="0" borderId="26" xfId="0" applyNumberFormat="1" applyFont="1" applyBorder="1" applyAlignment="1">
      <alignment horizontal="center" vertical="center" wrapText="1"/>
    </xf>
    <xf numFmtId="0" fontId="5" fillId="0" borderId="27" xfId="0" applyFont="1" applyBorder="1" applyAlignment="1">
      <alignment vertical="center" wrapText="1"/>
    </xf>
    <xf numFmtId="0" fontId="5" fillId="0" borderId="3" xfId="1" applyFont="1" applyFill="1" applyBorder="1" applyAlignment="1">
      <alignment vertical="center" wrapText="1"/>
    </xf>
    <xf numFmtId="0" fontId="5" fillId="0" borderId="5" xfId="0" applyFont="1" applyBorder="1" applyAlignment="1">
      <alignment vertical="center"/>
    </xf>
    <xf numFmtId="0" fontId="5" fillId="0" borderId="28" xfId="0" applyFont="1" applyBorder="1" applyAlignment="1">
      <alignment horizontal="left"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0" borderId="3" xfId="1" applyFont="1" applyBorder="1" applyAlignment="1">
      <alignment vertical="center" wrapText="1"/>
    </xf>
    <xf numFmtId="164" fontId="6" fillId="0" borderId="11" xfId="1" applyNumberFormat="1" applyFont="1" applyBorder="1" applyAlignment="1">
      <alignment horizontal="center" vertical="center" wrapText="1"/>
    </xf>
    <xf numFmtId="0" fontId="5" fillId="0" borderId="0" xfId="0" applyFont="1" applyAlignment="1">
      <alignment wrapText="1"/>
    </xf>
    <xf numFmtId="0" fontId="4" fillId="6" borderId="1"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4" fillId="0" borderId="32" xfId="0" applyFont="1" applyBorder="1" applyAlignment="1">
      <alignment horizontal="left" vertical="center" wrapText="1"/>
    </xf>
    <xf numFmtId="0" fontId="5" fillId="2" borderId="33"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4" borderId="33" xfId="0"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0" fontId="5" fillId="0" borderId="34" xfId="1" applyFont="1" applyFill="1" applyBorder="1" applyAlignment="1">
      <alignment vertical="center" wrapText="1"/>
    </xf>
    <xf numFmtId="0" fontId="5" fillId="0" borderId="35" xfId="0" applyFont="1" applyBorder="1" applyAlignment="1">
      <alignment horizontal="left"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164" fontId="5" fillId="0" borderId="30" xfId="0" applyNumberFormat="1" applyFont="1" applyBorder="1" applyAlignment="1">
      <alignment horizontal="center" vertical="center" wrapText="1"/>
    </xf>
    <xf numFmtId="164" fontId="6" fillId="0" borderId="30" xfId="1"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36" xfId="1" applyFont="1" applyFill="1" applyBorder="1" applyAlignment="1">
      <alignment vertical="center" wrapText="1"/>
    </xf>
    <xf numFmtId="0" fontId="5" fillId="0" borderId="38" xfId="0" applyFont="1" applyBorder="1" applyAlignment="1">
      <alignment horizontal="left" vertical="center" wrapText="1"/>
    </xf>
    <xf numFmtId="0" fontId="5" fillId="2" borderId="39"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4" borderId="39" xfId="0" applyFont="1" applyFill="1" applyBorder="1" applyAlignment="1">
      <alignment horizontal="center" vertical="center" wrapText="1"/>
    </xf>
    <xf numFmtId="164" fontId="6" fillId="0" borderId="26" xfId="1" applyNumberFormat="1" applyFont="1" applyBorder="1" applyAlignment="1">
      <alignment horizontal="center" vertical="center" wrapText="1"/>
    </xf>
    <xf numFmtId="164" fontId="5" fillId="0" borderId="39" xfId="0" applyNumberFormat="1" applyFont="1" applyBorder="1" applyAlignment="1">
      <alignment horizontal="center" vertical="center" wrapText="1"/>
    </xf>
    <xf numFmtId="0" fontId="5" fillId="0" borderId="40" xfId="1" applyFont="1" applyFill="1" applyBorder="1" applyAlignment="1">
      <alignment vertical="center" wrapText="1"/>
    </xf>
    <xf numFmtId="164" fontId="5" fillId="0" borderId="3" xfId="0" applyNumberFormat="1" applyFont="1" applyBorder="1" applyAlignment="1">
      <alignment horizontal="left" vertical="center" wrapText="1"/>
    </xf>
    <xf numFmtId="0" fontId="5" fillId="0" borderId="3" xfId="1" applyFont="1" applyFill="1" applyBorder="1" applyAlignment="1">
      <alignment horizontal="left" vertical="center" wrapText="1"/>
    </xf>
    <xf numFmtId="164" fontId="5" fillId="2" borderId="33" xfId="0" applyNumberFormat="1" applyFont="1" applyFill="1" applyBorder="1" applyAlignment="1">
      <alignment horizontal="center" vertical="center" wrapText="1"/>
    </xf>
    <xf numFmtId="164" fontId="5" fillId="3" borderId="33" xfId="0" applyNumberFormat="1" applyFont="1"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4" fillId="0" borderId="35" xfId="0" applyFont="1" applyBorder="1" applyAlignment="1">
      <alignment horizontal="left" vertical="center" wrapText="1"/>
    </xf>
    <xf numFmtId="164" fontId="7" fillId="2" borderId="5" xfId="1" applyNumberFormat="1" applyFont="1" applyFill="1" applyBorder="1" applyAlignment="1">
      <alignment horizontal="center" vertical="center" wrapText="1"/>
    </xf>
    <xf numFmtId="164" fontId="7" fillId="3" borderId="5" xfId="1" applyNumberFormat="1" applyFont="1" applyFill="1" applyBorder="1" applyAlignment="1">
      <alignment horizontal="center" vertical="center" wrapText="1"/>
    </xf>
    <xf numFmtId="164" fontId="7" fillId="4" borderId="36" xfId="1"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7" fillId="2" borderId="5"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4" borderId="36" xfId="1" applyFont="1" applyFill="1" applyBorder="1" applyAlignment="1">
      <alignment horizontal="center" vertical="center" wrapText="1"/>
    </xf>
    <xf numFmtId="0" fontId="4" fillId="0" borderId="38" xfId="0" applyFont="1" applyBorder="1" applyAlignment="1">
      <alignment horizontal="left" vertical="center" wrapText="1"/>
    </xf>
    <xf numFmtId="164" fontId="5" fillId="2" borderId="39" xfId="0" applyNumberFormat="1" applyFont="1" applyFill="1" applyBorder="1" applyAlignment="1">
      <alignment horizontal="center" vertical="center" wrapText="1"/>
    </xf>
    <xf numFmtId="164" fontId="5" fillId="3" borderId="39" xfId="0" applyNumberFormat="1" applyFont="1" applyFill="1" applyBorder="1" applyAlignment="1">
      <alignment horizontal="center" vertical="center" wrapText="1"/>
    </xf>
    <xf numFmtId="164" fontId="5" fillId="4" borderId="40"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164"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5" fillId="0" borderId="5" xfId="1" applyFont="1" applyFill="1" applyBorder="1" applyAlignment="1">
      <alignment vertical="center" wrapText="1"/>
    </xf>
    <xf numFmtId="0" fontId="4" fillId="0" borderId="41" xfId="0" applyFont="1" applyBorder="1" applyAlignment="1">
      <alignment horizontal="left" vertical="center" wrapText="1"/>
    </xf>
    <xf numFmtId="0" fontId="5" fillId="0" borderId="41" xfId="0" applyFont="1" applyBorder="1" applyAlignment="1">
      <alignment horizontal="center" vertical="center" wrapText="1"/>
    </xf>
    <xf numFmtId="0" fontId="4" fillId="7" borderId="1" xfId="0" applyFont="1" applyFill="1" applyBorder="1" applyAlignment="1">
      <alignment horizontal="left" vertical="center" wrapText="1"/>
    </xf>
    <xf numFmtId="0" fontId="8" fillId="7" borderId="2" xfId="1" applyFont="1" applyFill="1" applyBorder="1" applyAlignment="1">
      <alignment horizontal="center" vertical="center" wrapText="1"/>
    </xf>
    <xf numFmtId="0" fontId="8" fillId="7" borderId="3" xfId="1" applyFont="1" applyFill="1" applyBorder="1" applyAlignment="1">
      <alignment horizontal="center" vertical="center" wrapText="1"/>
    </xf>
    <xf numFmtId="164" fontId="5" fillId="0" borderId="41" xfId="0" applyNumberFormat="1" applyFont="1" applyBorder="1" applyAlignment="1">
      <alignment horizontal="center" vertical="center" wrapText="1"/>
    </xf>
    <xf numFmtId="164" fontId="4" fillId="0" borderId="41" xfId="0" applyNumberFormat="1" applyFont="1" applyBorder="1" applyAlignment="1">
      <alignment horizontal="center" vertical="center" wrapText="1"/>
    </xf>
    <xf numFmtId="0" fontId="4" fillId="8" borderId="10" xfId="0" applyFont="1" applyFill="1" applyBorder="1" applyAlignment="1">
      <alignment horizontal="left" vertical="center" wrapText="1"/>
    </xf>
    <xf numFmtId="0" fontId="5"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5" fillId="0" borderId="37" xfId="0" applyFont="1" applyBorder="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164" fontId="5" fillId="0" borderId="33" xfId="0" applyNumberFormat="1" applyFont="1" applyBorder="1" applyAlignment="1">
      <alignment horizontal="left" vertical="center" wrapText="1"/>
    </xf>
    <xf numFmtId="0" fontId="5" fillId="0" borderId="34" xfId="0" applyFont="1" applyBorder="1" applyAlignment="1">
      <alignment horizontal="left" vertical="center" wrapText="1"/>
    </xf>
    <xf numFmtId="0" fontId="5" fillId="0" borderId="42"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2"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164" fontId="4" fillId="0" borderId="17" xfId="0" applyNumberFormat="1" applyFont="1" applyBorder="1" applyAlignment="1">
      <alignment horizontal="center" vertical="center" wrapText="1"/>
    </xf>
    <xf numFmtId="0" fontId="5" fillId="0" borderId="17" xfId="0" applyFont="1" applyBorder="1" applyAlignment="1">
      <alignment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4" fillId="9" borderId="7" xfId="0" applyFont="1" applyFill="1" applyBorder="1" applyAlignment="1">
      <alignment horizontal="left" vertical="center" wrapText="1"/>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4" fillId="0" borderId="41" xfId="0" applyFont="1" applyBorder="1" applyAlignment="1">
      <alignment horizontal="center" vertical="center"/>
    </xf>
    <xf numFmtId="0" fontId="5" fillId="0" borderId="41" xfId="0" applyFont="1" applyBorder="1"/>
    <xf numFmtId="0" fontId="5" fillId="0" borderId="41" xfId="0" applyFont="1" applyBorder="1" applyAlignment="1">
      <alignment vertical="center"/>
    </xf>
    <xf numFmtId="0" fontId="4" fillId="0" borderId="2" xfId="0" applyFont="1" applyBorder="1" applyAlignment="1">
      <alignment horizontal="center" vertical="center"/>
    </xf>
    <xf numFmtId="0" fontId="5" fillId="0" borderId="3" xfId="1" applyFont="1" applyFill="1" applyBorder="1" applyAlignment="1">
      <alignment vertical="center"/>
    </xf>
    <xf numFmtId="0" fontId="5" fillId="0" borderId="17"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logoflow.io/" TargetMode="External"/><Relationship Id="rId21" Type="http://schemas.openxmlformats.org/officeDocument/2006/relationships/hyperlink" Target="https://yithemes.com/themes/plugins/yith-woocommerce-membership/" TargetMode="External"/><Relationship Id="rId42" Type="http://schemas.openxmlformats.org/officeDocument/2006/relationships/hyperlink" Target="https://www.shopbylocals.com/product/elementor-pro-license/" TargetMode="External"/><Relationship Id="rId47" Type="http://schemas.openxmlformats.org/officeDocument/2006/relationships/hyperlink" Target="https://www.shopbylocals.com/product/ultimate-website-pack-collection-by-element-pack-pro-to-easy-build-a-pro-website/" TargetMode="External"/><Relationship Id="rId63" Type="http://schemas.openxmlformats.org/officeDocument/2006/relationships/hyperlink" Target="https://www.shopbylocals.com/product/seo-tool-box/" TargetMode="External"/><Relationship Id="rId68" Type="http://schemas.openxmlformats.org/officeDocument/2006/relationships/hyperlink" Target="https://www.shopbylocals.com/product/mockup-product-editor-workspace-glorify-com/" TargetMode="External"/><Relationship Id="rId84" Type="http://schemas.openxmlformats.org/officeDocument/2006/relationships/hyperlink" Target="https://www.shopbylocals.com/product/create-interactive-content-with-images-catalogues-videos-and-ads-photo-360-spott/" TargetMode="External"/><Relationship Id="rId89" Type="http://schemas.openxmlformats.org/officeDocument/2006/relationships/hyperlink" Target="https://www.shopbylocals.com/product/augmented-reality-product-conversions/" TargetMode="External"/><Relationship Id="rId16" Type="http://schemas.openxmlformats.org/officeDocument/2006/relationships/hyperlink" Target="https://www.elementpack.pro/" TargetMode="External"/><Relationship Id="rId11" Type="http://schemas.openxmlformats.org/officeDocument/2006/relationships/hyperlink" Target="https://dup.hublearn.com/portfolio/logo-special-demos" TargetMode="External"/><Relationship Id="rId32" Type="http://schemas.openxmlformats.org/officeDocument/2006/relationships/hyperlink" Target="https://www.appmysite.com/pricing/" TargetMode="External"/><Relationship Id="rId37" Type="http://schemas.openxmlformats.org/officeDocument/2006/relationships/hyperlink" Target="https://www.shopbylocals.com/product/wordpress-installation-with-template-of-your-choice/" TargetMode="External"/><Relationship Id="rId53" Type="http://schemas.openxmlformats.org/officeDocument/2006/relationships/hyperlink" Target="https://www.shopbylocals.com/product/wp-sale-funnels-pro-simple-drag-and-drop/" TargetMode="External"/><Relationship Id="rId58" Type="http://schemas.openxmlformats.org/officeDocument/2006/relationships/hyperlink" Target="https://www.shopbylocals.com/product/google-analytics-integration/" TargetMode="External"/><Relationship Id="rId74" Type="http://schemas.openxmlformats.org/officeDocument/2006/relationships/hyperlink" Target="https://www.shopbylocals.com/product/branded-link-shortener/" TargetMode="External"/><Relationship Id="rId79" Type="http://schemas.openxmlformats.org/officeDocument/2006/relationships/hyperlink" Target="https://www.shopbylocals.com/product/brandy/" TargetMode="External"/><Relationship Id="rId102" Type="http://schemas.openxmlformats.org/officeDocument/2006/relationships/printerSettings" Target="../printerSettings/printerSettings1.bin"/><Relationship Id="rId5" Type="http://schemas.openxmlformats.org/officeDocument/2006/relationships/hyperlink" Target="https://library.elementor.com/" TargetMode="External"/><Relationship Id="rId90" Type="http://schemas.openxmlformats.org/officeDocument/2006/relationships/hyperlink" Target="https://www.shopbylocals.com/product/ios-and-android-app-for-your-woocommerce-site/" TargetMode="External"/><Relationship Id="rId95" Type="http://schemas.openxmlformats.org/officeDocument/2006/relationships/hyperlink" Target="https://www.shopbylocals.com/product/web-diamond/" TargetMode="External"/><Relationship Id="rId22" Type="http://schemas.openxmlformats.org/officeDocument/2006/relationships/hyperlink" Target="https://www.cloudflare.com/en-gb/" TargetMode="External"/><Relationship Id="rId27" Type="http://schemas.openxmlformats.org/officeDocument/2006/relationships/hyperlink" Target="https://lynxshort.com/sp/index.html" TargetMode="External"/><Relationship Id="rId43" Type="http://schemas.openxmlformats.org/officeDocument/2006/relationships/hyperlink" Target="https://www.shopbylocals.com/product/ultimate-website-pack-collection-by-element-pack-pro-to-easy-build-a-pro-website/" TargetMode="External"/><Relationship Id="rId48" Type="http://schemas.openxmlformats.org/officeDocument/2006/relationships/hyperlink" Target="https://www.shopbylocals.com/product/chat-with-customers-via-their-favorite-channels-boei/" TargetMode="External"/><Relationship Id="rId64" Type="http://schemas.openxmlformats.org/officeDocument/2006/relationships/hyperlink" Target="https://www.shopbylocals.com/product/interactive-content-video-x-1/" TargetMode="External"/><Relationship Id="rId69" Type="http://schemas.openxmlformats.org/officeDocument/2006/relationships/hyperlink" Target="https://www.shopbylocals.com/product/logo-design-using-ai-and-shareable-brand-page-via-logoflow-io/" TargetMode="External"/><Relationship Id="rId80" Type="http://schemas.openxmlformats.org/officeDocument/2006/relationships/hyperlink" Target="https://www.shopbylocals.com/product/bugreporting-tool/" TargetMode="External"/><Relationship Id="rId85" Type="http://schemas.openxmlformats.org/officeDocument/2006/relationships/hyperlink" Target="https://www.shopbylocals.com/product/customize-your-social-media-links-with-switchy/" TargetMode="External"/><Relationship Id="rId12" Type="http://schemas.openxmlformats.org/officeDocument/2006/relationships/hyperlink" Target="https://elements.envato.com/video-templates" TargetMode="External"/><Relationship Id="rId17" Type="http://schemas.openxmlformats.org/officeDocument/2006/relationships/hyperlink" Target="https://boei.help/" TargetMode="External"/><Relationship Id="rId25" Type="http://schemas.openxmlformats.org/officeDocument/2006/relationships/hyperlink" Target="http://glorify.com/" TargetMode="External"/><Relationship Id="rId33" Type="http://schemas.openxmlformats.org/officeDocument/2006/relationships/hyperlink" Target="https://www.bugreporting.co/" TargetMode="External"/><Relationship Id="rId38" Type="http://schemas.openxmlformats.org/officeDocument/2006/relationships/hyperlink" Target="http://wpml.org/" TargetMode="External"/><Relationship Id="rId46" Type="http://schemas.openxmlformats.org/officeDocument/2006/relationships/hyperlink" Target="https://www.shopbylocals.com/product/ios-and-android-app-for-your-wordpress-site/" TargetMode="External"/><Relationship Id="rId59" Type="http://schemas.openxmlformats.org/officeDocument/2006/relationships/hyperlink" Target="https://www.shopbylocals.com/product/social-login-with-6-type-of-social-media-setup-wordpress/" TargetMode="External"/><Relationship Id="rId67" Type="http://schemas.openxmlformats.org/officeDocument/2006/relationships/hyperlink" Target="https://www.shopbylocals.com/product/ar-animation-when-scanning-your-logo/" TargetMode="External"/><Relationship Id="rId103" Type="http://schemas.openxmlformats.org/officeDocument/2006/relationships/vmlDrawing" Target="../drawings/vmlDrawing1.vml"/><Relationship Id="rId20" Type="http://schemas.openxmlformats.org/officeDocument/2006/relationships/hyperlink" Target="https://getwpfunnels.com/" TargetMode="External"/><Relationship Id="rId41" Type="http://schemas.openxmlformats.org/officeDocument/2006/relationships/hyperlink" Target="https://www.shopbylocals.com/product/multilingual-website-full-solution-translate-your-website-into-any-language/" TargetMode="External"/><Relationship Id="rId54" Type="http://schemas.openxmlformats.org/officeDocument/2006/relationships/hyperlink" Target="https://www.shopbylocals.com/product/subscriber-only-content-access-feature-activation-membership/" TargetMode="External"/><Relationship Id="rId62" Type="http://schemas.openxmlformats.org/officeDocument/2006/relationships/hyperlink" Target="https://www.shopbylocals.com/product/hosting-300gb-ssd-disk-space-or-hosting-2tb-ssd-disk-space/" TargetMode="External"/><Relationship Id="rId70" Type="http://schemas.openxmlformats.org/officeDocument/2006/relationships/hyperlink" Target="https://www.shopbylocals.com/product/logo-branded-videos-special-or-regular-x-3-total/" TargetMode="External"/><Relationship Id="rId75" Type="http://schemas.openxmlformats.org/officeDocument/2006/relationships/hyperlink" Target="https://www.shopbylocals.com/product/access-to-30-reselling-e-learning-products-plr-and-mrr/" TargetMode="External"/><Relationship Id="rId83" Type="http://schemas.openxmlformats.org/officeDocument/2006/relationships/hyperlink" Target="https://www.shopbylocals.com/product/interactive-content-video-insert-buttons-and-call-to-action-button-inside-your-videos/" TargetMode="External"/><Relationship Id="rId88" Type="http://schemas.openxmlformats.org/officeDocument/2006/relationships/hyperlink" Target="https://www.shopbylocals.com/product/vpn-virtual-private-network-from-nordvpn-12-months/" TargetMode="External"/><Relationship Id="rId91" Type="http://schemas.openxmlformats.org/officeDocument/2006/relationships/hyperlink" Target="https://www.shopbylocals.com/product/facebook-shop-integration-with-your-e-commerce-site/" TargetMode="External"/><Relationship Id="rId96" Type="http://schemas.openxmlformats.org/officeDocument/2006/relationships/hyperlink" Target="https://www.shopbylocals.com/product/web-diamond/" TargetMode="External"/><Relationship Id="rId1" Type="http://schemas.openxmlformats.org/officeDocument/2006/relationships/hyperlink" Target="https://elements.envato.com/wordpress/template-kits/compatible-with-elementor" TargetMode="External"/><Relationship Id="rId6" Type="http://schemas.openxmlformats.org/officeDocument/2006/relationships/hyperlink" Target="https://www.elementpack.pro/ready-templates/" TargetMode="External"/><Relationship Id="rId15" Type="http://schemas.openxmlformats.org/officeDocument/2006/relationships/hyperlink" Target="https://www.shopbylocals.com/product/web-gold/" TargetMode="External"/><Relationship Id="rId23" Type="http://schemas.openxmlformats.org/officeDocument/2006/relationships/hyperlink" Target="https://woocommerce.com/products/social-login-pro-for-woocommerce/" TargetMode="External"/><Relationship Id="rId28" Type="http://schemas.openxmlformats.org/officeDocument/2006/relationships/hyperlink" Target="https://docpro.com/" TargetMode="External"/><Relationship Id="rId36" Type="http://schemas.openxmlformats.org/officeDocument/2006/relationships/hyperlink" Target="https://switchy.io/" TargetMode="External"/><Relationship Id="rId49" Type="http://schemas.openxmlformats.org/officeDocument/2006/relationships/hyperlink" Target="https://www.shopbylocals.com/product/record-user-movement-and-create-heatmap-of-your-website-microsoft-cloud-program/" TargetMode="External"/><Relationship Id="rId57" Type="http://schemas.openxmlformats.org/officeDocument/2006/relationships/hyperlink" Target="https://www.shopbylocals.com/product/cdn-integration-and-setup-by-cloudflare/" TargetMode="External"/><Relationship Id="rId10" Type="http://schemas.openxmlformats.org/officeDocument/2006/relationships/hyperlink" Target="https://dup.hublearn.com/portfolio/logo-regular-demos" TargetMode="External"/><Relationship Id="rId31" Type="http://schemas.openxmlformats.org/officeDocument/2006/relationships/hyperlink" Target="https://www.hashtagsforlikes.co/" TargetMode="External"/><Relationship Id="rId44" Type="http://schemas.openxmlformats.org/officeDocument/2006/relationships/hyperlink" Target="https://www.shopbylocals.com/product/elementor-pro-license/" TargetMode="External"/><Relationship Id="rId52" Type="http://schemas.openxmlformats.org/officeDocument/2006/relationships/hyperlink" Target="https://www.shopbylocals.com/product/guided-selling-flow-wp-guidant-pro/" TargetMode="External"/><Relationship Id="rId60" Type="http://schemas.openxmlformats.org/officeDocument/2006/relationships/hyperlink" Target="https://www.shopbylocals.com/product/ewww-image-optimizer-license/" TargetMode="External"/><Relationship Id="rId65" Type="http://schemas.openxmlformats.org/officeDocument/2006/relationships/hyperlink" Target="https://www.shopbylocals.com/product/mockup-videos-selection/" TargetMode="External"/><Relationship Id="rId73" Type="http://schemas.openxmlformats.org/officeDocument/2006/relationships/hyperlink" Target="https://www.shopbylocals.com/product/vr-360-virtual-tour-of-a-selected-place/" TargetMode="External"/><Relationship Id="rId78" Type="http://schemas.openxmlformats.org/officeDocument/2006/relationships/hyperlink" Target="https://www.shopbylocals.com/product/app-your-own-branded-app-synced-with-website-for-android-and-ios-no-developer-skills-needed/" TargetMode="External"/><Relationship Id="rId81" Type="http://schemas.openxmlformats.org/officeDocument/2006/relationships/hyperlink" Target="https://www.shopbylocals.com/product/pitching-and-business-plan-software-access-startup-academy-www-cuttles-io/" TargetMode="External"/><Relationship Id="rId86" Type="http://schemas.openxmlformats.org/officeDocument/2006/relationships/hyperlink" Target="https://www.shopbylocals.com/product/create-human-like-voice-over-content-updigital-speech-synthesis/" TargetMode="External"/><Relationship Id="rId94" Type="http://schemas.openxmlformats.org/officeDocument/2006/relationships/hyperlink" Target="https://www.shopbylocals.com/product/web-platinum/" TargetMode="External"/><Relationship Id="rId99" Type="http://schemas.openxmlformats.org/officeDocument/2006/relationships/hyperlink" Target="https://www.shopbylocals.com/product/web-gold/" TargetMode="External"/><Relationship Id="rId101" Type="http://schemas.openxmlformats.org/officeDocument/2006/relationships/hyperlink" Target="https://www.shopbylocals.com/product/web-diamond/" TargetMode="External"/><Relationship Id="rId4" Type="http://schemas.openxmlformats.org/officeDocument/2006/relationships/hyperlink" Target="https://elementor.com/academy/" TargetMode="External"/><Relationship Id="rId9" Type="http://schemas.openxmlformats.org/officeDocument/2006/relationships/hyperlink" Target="https://placeit.net/t-shirt-video-mockups" TargetMode="External"/><Relationship Id="rId13" Type="http://schemas.openxmlformats.org/officeDocument/2006/relationships/hyperlink" Target="https://www.shopbylocals.com/product/web-diamond/" TargetMode="External"/><Relationship Id="rId18" Type="http://schemas.openxmlformats.org/officeDocument/2006/relationships/hyperlink" Target="https://www.joomunited.com/wordpress-products/wp-media-folder" TargetMode="External"/><Relationship Id="rId39" Type="http://schemas.openxmlformats.org/officeDocument/2006/relationships/hyperlink" Target="http://gtranslate.com/" TargetMode="External"/><Relationship Id="rId34" Type="http://schemas.openxmlformats.org/officeDocument/2006/relationships/hyperlink" Target="https://www.cuttles.io/" TargetMode="External"/><Relationship Id="rId50" Type="http://schemas.openxmlformats.org/officeDocument/2006/relationships/hyperlink" Target="https://www.shopbylocals.com/product/wp-media-folder-plugin-cloud-addon-cloud-connectors-and-pdf-embedder/" TargetMode="External"/><Relationship Id="rId55" Type="http://schemas.openxmlformats.org/officeDocument/2006/relationships/hyperlink" Target="https://www.shopbylocals.com/product/advanced-design-customization-webpages-up-to-10-pages/" TargetMode="External"/><Relationship Id="rId76" Type="http://schemas.openxmlformats.org/officeDocument/2006/relationships/hyperlink" Target="https://www.shopbylocals.com/product/own-social-media-marketing-high-tech-platform-with-integration-of-7-social-profiles/" TargetMode="External"/><Relationship Id="rId97" Type="http://schemas.openxmlformats.org/officeDocument/2006/relationships/hyperlink" Target="https://www.shopbylocals.com/product/web-platinum/" TargetMode="External"/><Relationship Id="rId104" Type="http://schemas.openxmlformats.org/officeDocument/2006/relationships/comments" Target="../comments1.xml"/><Relationship Id="rId7" Type="http://schemas.openxmlformats.org/officeDocument/2006/relationships/hyperlink" Target="https://elements.envato.com/presentation-templates" TargetMode="External"/><Relationship Id="rId71" Type="http://schemas.openxmlformats.org/officeDocument/2006/relationships/hyperlink" Target="https://www.shopbylocals.com/product/logo-branded-videos-special-or-regular-x-3-total/" TargetMode="External"/><Relationship Id="rId92" Type="http://schemas.openxmlformats.org/officeDocument/2006/relationships/hyperlink" Target="https://dup.hublearn.com/run-your-ecommerce-from-anywhere" TargetMode="External"/><Relationship Id="rId2" Type="http://schemas.openxmlformats.org/officeDocument/2006/relationships/hyperlink" Target="https://dup.hublearn.com/run-your-website-from-anywhere" TargetMode="External"/><Relationship Id="rId29" Type="http://schemas.openxmlformats.org/officeDocument/2006/relationships/hyperlink" Target="https://www.bitrix24.com/" TargetMode="External"/><Relationship Id="rId24" Type="http://schemas.openxmlformats.org/officeDocument/2006/relationships/hyperlink" Target="https://ewww.io/" TargetMode="External"/><Relationship Id="rId40" Type="http://schemas.openxmlformats.org/officeDocument/2006/relationships/hyperlink" Target="https://www.shopbylocals.com/product/multilingual-website-full-solution-translate-your-website-into-any-language/" TargetMode="External"/><Relationship Id="rId45" Type="http://schemas.openxmlformats.org/officeDocument/2006/relationships/hyperlink" Target="https://www.shopbylocals.com/product/ultimate-website-pack-collection-by-element-pack-pro-to-easy-build-a-pro-website/" TargetMode="External"/><Relationship Id="rId66" Type="http://schemas.openxmlformats.org/officeDocument/2006/relationships/hyperlink" Target="https://www.shopbylocals.com/product/business-card-design-1-x-selection/" TargetMode="External"/><Relationship Id="rId87" Type="http://schemas.openxmlformats.org/officeDocument/2006/relationships/hyperlink" Target="https://www.shopbylocals.com/product/product-feed-integration-for-major-marketplaces-170-major-online-marketplaces/" TargetMode="External"/><Relationship Id="rId61" Type="http://schemas.openxmlformats.org/officeDocument/2006/relationships/hyperlink" Target="https://www.shopbylocals.com/product/hosting-300gb-ssd-disk-space-or-hosting-2tb-ssd-disk-space/" TargetMode="External"/><Relationship Id="rId82" Type="http://schemas.openxmlformats.org/officeDocument/2006/relationships/hyperlink" Target="https://www.shopbylocals.com/product/build-your-workspace-with-no-code-with-formaloo/" TargetMode="External"/><Relationship Id="rId19" Type="http://schemas.openxmlformats.org/officeDocument/2006/relationships/hyperlink" Target="https://wpcommerz.com/wp-guidant/" TargetMode="External"/><Relationship Id="rId14" Type="http://schemas.openxmlformats.org/officeDocument/2006/relationships/hyperlink" Target="https://www.shopbylocals.com/product/web-platinum/" TargetMode="External"/><Relationship Id="rId30" Type="http://schemas.openxmlformats.org/officeDocument/2006/relationships/hyperlink" Target="https://dup.hublearn.com/mrr-and-plr-products" TargetMode="External"/><Relationship Id="rId35" Type="http://schemas.openxmlformats.org/officeDocument/2006/relationships/hyperlink" Target="https://www.formaloo.com/en/" TargetMode="External"/><Relationship Id="rId56" Type="http://schemas.openxmlformats.org/officeDocument/2006/relationships/hyperlink" Target="https://www.shopbylocals.com/product/augmented-reality-product-conversions/" TargetMode="External"/><Relationship Id="rId77" Type="http://schemas.openxmlformats.org/officeDocument/2006/relationships/hyperlink" Target="https://www.shopbylocals.com/product/hashtags-for-likes-pro-tool-www-hashtagsforlikes-co/" TargetMode="External"/><Relationship Id="rId100" Type="http://schemas.openxmlformats.org/officeDocument/2006/relationships/hyperlink" Target="https://www.shopbylocals.com/product/web-platinum/" TargetMode="External"/><Relationship Id="rId8" Type="http://schemas.openxmlformats.org/officeDocument/2006/relationships/hyperlink" Target="https://elements.envato.com/graphic-templates/business+card" TargetMode="External"/><Relationship Id="rId51" Type="http://schemas.openxmlformats.org/officeDocument/2006/relationships/hyperlink" Target="https://www.shopbylocals.com/product/facebook-shop-integration-with-your-e-commerce-site/" TargetMode="External"/><Relationship Id="rId72" Type="http://schemas.openxmlformats.org/officeDocument/2006/relationships/hyperlink" Target="https://www.shopbylocals.com/product/logo-branded-videos-special-or-regular-x-3-total/" TargetMode="External"/><Relationship Id="rId93" Type="http://schemas.openxmlformats.org/officeDocument/2006/relationships/hyperlink" Target="https://www.shopbylocals.com/product/web-gold/" TargetMode="External"/><Relationship Id="rId98" Type="http://schemas.openxmlformats.org/officeDocument/2006/relationships/hyperlink" Target="https://www.shopbylocals.com/product/web-gold/" TargetMode="External"/><Relationship Id="rId3" Type="http://schemas.openxmlformats.org/officeDocument/2006/relationships/hyperlink" Target="https://dup.hublearn.com/run-your-ecommerce-from-anywhe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33B3C-41B8-4DAB-9FC4-7AB3247B78DF}">
  <dimension ref="A1:J163"/>
  <sheetViews>
    <sheetView tabSelected="1" zoomScaleNormal="100" workbookViewId="0">
      <pane xSplit="1" ySplit="1" topLeftCell="B65" activePane="bottomRight" state="frozen"/>
      <selection pane="topRight" activeCell="D1" sqref="D1"/>
      <selection pane="bottomLeft" activeCell="A3" sqref="A3"/>
      <selection pane="bottomRight" sqref="A1:XFD1048576"/>
    </sheetView>
  </sheetViews>
  <sheetFormatPr defaultColWidth="44.33203125" defaultRowHeight="45" customHeight="1" x14ac:dyDescent="0.2"/>
  <cols>
    <col min="1" max="1" width="16.21875" style="104" customWidth="1"/>
    <col min="2" max="4" width="11.6640625" style="144" customWidth="1"/>
    <col min="5" max="5" width="16.33203125" style="144" customWidth="1"/>
    <col min="6" max="6" width="12.109375" style="145" customWidth="1"/>
    <col min="7" max="7" width="26.6640625" style="144" customWidth="1"/>
    <col min="8" max="8" width="11.109375" style="7" customWidth="1"/>
    <col min="9" max="9" width="9.6640625" style="144" customWidth="1"/>
    <col min="10" max="10" width="98" style="60" customWidth="1"/>
    <col min="11" max="16384" width="44.33203125" style="7"/>
  </cols>
  <sheetData>
    <row r="1" spans="1:10" ht="45" customHeight="1" thickBot="1" x14ac:dyDescent="0.25">
      <c r="A1" s="1" t="s">
        <v>0</v>
      </c>
      <c r="B1" s="2" t="s">
        <v>1</v>
      </c>
      <c r="C1" s="3" t="s">
        <v>2</v>
      </c>
      <c r="D1" s="4" t="s">
        <v>3</v>
      </c>
      <c r="E1" s="5" t="s">
        <v>4</v>
      </c>
      <c r="F1" s="5" t="s">
        <v>5</v>
      </c>
      <c r="G1" s="5" t="s">
        <v>6</v>
      </c>
      <c r="H1" s="5" t="s">
        <v>7</v>
      </c>
      <c r="I1" s="5" t="s">
        <v>8</v>
      </c>
      <c r="J1" s="6" t="s">
        <v>9</v>
      </c>
    </row>
    <row r="2" spans="1:10" s="13" customFormat="1" ht="10.199999999999999" thickBot="1" x14ac:dyDescent="0.25">
      <c r="A2" s="1"/>
      <c r="B2" s="8"/>
      <c r="C2" s="8" t="s">
        <v>10</v>
      </c>
      <c r="D2" s="8"/>
      <c r="E2" s="8"/>
      <c r="F2" s="9"/>
      <c r="G2" s="8"/>
      <c r="H2" s="10"/>
      <c r="I2" s="11"/>
      <c r="J2" s="12"/>
    </row>
    <row r="3" spans="1:10" ht="19.8" thickBot="1" x14ac:dyDescent="0.25">
      <c r="A3" s="14" t="s">
        <v>11</v>
      </c>
      <c r="B3" s="15" t="s">
        <v>12</v>
      </c>
      <c r="C3" s="16" t="s">
        <v>12</v>
      </c>
      <c r="D3" s="17" t="s">
        <v>12</v>
      </c>
      <c r="E3" s="18" t="s">
        <v>12</v>
      </c>
      <c r="F3" s="5"/>
      <c r="G3" s="19"/>
      <c r="H3" s="10"/>
      <c r="I3" s="19"/>
      <c r="J3" s="20" t="s">
        <v>12</v>
      </c>
    </row>
    <row r="4" spans="1:10" s="23" customFormat="1" ht="45" customHeight="1" thickBot="1" x14ac:dyDescent="0.25">
      <c r="A4" s="1" t="s">
        <v>13</v>
      </c>
      <c r="B4" s="2" t="s">
        <v>14</v>
      </c>
      <c r="C4" s="3" t="s">
        <v>14</v>
      </c>
      <c r="D4" s="4" t="s">
        <v>14</v>
      </c>
      <c r="E4" s="21">
        <f>100+35</f>
        <v>135</v>
      </c>
      <c r="F4" s="22" t="s">
        <v>296</v>
      </c>
      <c r="G4" s="21" t="s">
        <v>15</v>
      </c>
      <c r="H4" s="21"/>
      <c r="I4" s="21"/>
      <c r="J4" s="20" t="s">
        <v>16</v>
      </c>
    </row>
    <row r="5" spans="1:10" s="23" customFormat="1" ht="45" customHeight="1" thickBot="1" x14ac:dyDescent="0.25">
      <c r="A5" s="1" t="s">
        <v>310</v>
      </c>
      <c r="B5" s="2" t="s">
        <v>14</v>
      </c>
      <c r="C5" s="3" t="s">
        <v>14</v>
      </c>
      <c r="D5" s="4" t="s">
        <v>14</v>
      </c>
      <c r="E5" s="21">
        <f>220+39</f>
        <v>259</v>
      </c>
      <c r="F5" s="21" t="s">
        <v>18</v>
      </c>
      <c r="G5" s="21"/>
      <c r="H5" s="21"/>
      <c r="I5" s="21" t="s">
        <v>17</v>
      </c>
      <c r="J5" s="20" t="s">
        <v>19</v>
      </c>
    </row>
    <row r="6" spans="1:10" ht="45" customHeight="1" thickBot="1" x14ac:dyDescent="0.25">
      <c r="A6" s="1" t="s">
        <v>20</v>
      </c>
      <c r="B6" s="2" t="s">
        <v>14</v>
      </c>
      <c r="C6" s="3" t="s">
        <v>14</v>
      </c>
      <c r="D6" s="4" t="s">
        <v>14</v>
      </c>
      <c r="E6" s="21">
        <v>270</v>
      </c>
      <c r="F6" s="21" t="s">
        <v>18</v>
      </c>
      <c r="G6" s="21"/>
      <c r="H6" s="21"/>
      <c r="I6" s="21" t="s">
        <v>17</v>
      </c>
      <c r="J6" s="20" t="s">
        <v>21</v>
      </c>
    </row>
    <row r="7" spans="1:10" s="30" customFormat="1" ht="45" customHeight="1" thickBot="1" x14ac:dyDescent="0.25">
      <c r="A7" s="24" t="s">
        <v>311</v>
      </c>
      <c r="B7" s="25" t="s">
        <v>14</v>
      </c>
      <c r="C7" s="26" t="s">
        <v>14</v>
      </c>
      <c r="D7" s="27" t="s">
        <v>14</v>
      </c>
      <c r="E7" s="28">
        <f>45+50+50</f>
        <v>145</v>
      </c>
      <c r="F7" s="22" t="s">
        <v>296</v>
      </c>
      <c r="G7" s="28">
        <f>35+25</f>
        <v>60</v>
      </c>
      <c r="H7" s="28" t="s">
        <v>168</v>
      </c>
      <c r="I7" s="28"/>
      <c r="J7" s="29" t="s">
        <v>22</v>
      </c>
    </row>
    <row r="8" spans="1:10" s="38" customFormat="1" ht="45" customHeight="1" x14ac:dyDescent="0.2">
      <c r="A8" s="31" t="s">
        <v>23</v>
      </c>
      <c r="B8" s="32"/>
      <c r="C8" s="33"/>
      <c r="D8" s="34"/>
      <c r="E8" s="35"/>
      <c r="F8" s="36"/>
      <c r="G8" s="35"/>
      <c r="H8" s="35"/>
      <c r="I8" s="35"/>
      <c r="J8" s="37"/>
    </row>
    <row r="9" spans="1:10" ht="45" customHeight="1" x14ac:dyDescent="0.2">
      <c r="A9" s="39" t="s">
        <v>24</v>
      </c>
      <c r="B9" s="40" t="s">
        <v>14</v>
      </c>
      <c r="C9" s="41" t="s">
        <v>14</v>
      </c>
      <c r="D9" s="42" t="s">
        <v>14</v>
      </c>
      <c r="E9" s="43">
        <f>35+60</f>
        <v>95</v>
      </c>
      <c r="F9" s="44" t="s">
        <v>296</v>
      </c>
      <c r="G9" s="43">
        <f>25+25</f>
        <v>50</v>
      </c>
      <c r="H9" s="43" t="s">
        <v>298</v>
      </c>
      <c r="I9" s="43"/>
      <c r="J9" s="45" t="s">
        <v>25</v>
      </c>
    </row>
    <row r="10" spans="1:10" ht="45" customHeight="1" x14ac:dyDescent="0.2">
      <c r="A10" s="39" t="s">
        <v>26</v>
      </c>
      <c r="B10" s="40" t="s">
        <v>14</v>
      </c>
      <c r="C10" s="41" t="s">
        <v>14</v>
      </c>
      <c r="D10" s="42" t="s">
        <v>14</v>
      </c>
      <c r="E10" s="43">
        <f>45+50</f>
        <v>95</v>
      </c>
      <c r="F10" s="44" t="s">
        <v>296</v>
      </c>
      <c r="G10" s="43">
        <f>35+25</f>
        <v>60</v>
      </c>
      <c r="H10" s="43" t="s">
        <v>168</v>
      </c>
      <c r="I10" s="43"/>
      <c r="J10" s="45" t="s">
        <v>27</v>
      </c>
    </row>
    <row r="11" spans="1:10" s="52" customFormat="1" ht="45" customHeight="1" thickBot="1" x14ac:dyDescent="0.25">
      <c r="A11" s="46" t="s">
        <v>28</v>
      </c>
      <c r="B11" s="47" t="s">
        <v>14</v>
      </c>
      <c r="C11" s="48" t="s">
        <v>14</v>
      </c>
      <c r="D11" s="49" t="s">
        <v>14</v>
      </c>
      <c r="E11" s="50">
        <f>29+50</f>
        <v>79</v>
      </c>
      <c r="F11" s="50" t="s">
        <v>18</v>
      </c>
      <c r="G11" s="50"/>
      <c r="H11" s="50"/>
      <c r="I11" s="50" t="s">
        <v>17</v>
      </c>
      <c r="J11" s="51" t="s">
        <v>29</v>
      </c>
    </row>
    <row r="12" spans="1:10" s="30" customFormat="1" ht="45" customHeight="1" thickBot="1" x14ac:dyDescent="0.25">
      <c r="A12" s="53" t="s">
        <v>30</v>
      </c>
      <c r="B12" s="54" t="s">
        <v>14</v>
      </c>
      <c r="C12" s="55" t="s">
        <v>14</v>
      </c>
      <c r="D12" s="56" t="s">
        <v>14</v>
      </c>
      <c r="E12" s="57">
        <f>35+70</f>
        <v>105</v>
      </c>
      <c r="F12" s="22" t="s">
        <v>296</v>
      </c>
      <c r="G12" s="57">
        <f>25+25</f>
        <v>50</v>
      </c>
      <c r="H12" s="57" t="s">
        <v>298</v>
      </c>
      <c r="I12" s="57"/>
      <c r="J12" s="58" t="s">
        <v>31</v>
      </c>
    </row>
    <row r="13" spans="1:10" s="38" customFormat="1" ht="45" customHeight="1" thickBot="1" x14ac:dyDescent="0.25">
      <c r="A13" s="1" t="s">
        <v>32</v>
      </c>
      <c r="B13" s="2" t="s">
        <v>14</v>
      </c>
      <c r="C13" s="3" t="s">
        <v>14</v>
      </c>
      <c r="D13" s="4" t="s">
        <v>14</v>
      </c>
      <c r="E13" s="21">
        <v>150</v>
      </c>
      <c r="F13" s="22" t="s">
        <v>296</v>
      </c>
      <c r="G13" s="21" t="s">
        <v>33</v>
      </c>
      <c r="H13" s="21"/>
      <c r="I13" s="21"/>
      <c r="J13" s="59" t="s">
        <v>34</v>
      </c>
    </row>
    <row r="14" spans="1:10" ht="45" customHeight="1" thickBot="1" x14ac:dyDescent="0.25">
      <c r="A14" s="1" t="s">
        <v>35</v>
      </c>
      <c r="B14" s="2" t="s">
        <v>14</v>
      </c>
      <c r="C14" s="3" t="s">
        <v>14</v>
      </c>
      <c r="D14" s="4" t="s">
        <v>14</v>
      </c>
      <c r="E14" s="21">
        <v>150</v>
      </c>
      <c r="F14" s="22" t="s">
        <v>296</v>
      </c>
      <c r="G14" s="21" t="s">
        <v>33</v>
      </c>
      <c r="H14" s="21"/>
      <c r="I14" s="21"/>
      <c r="J14" s="59" t="s">
        <v>36</v>
      </c>
    </row>
    <row r="15" spans="1:10" ht="45" customHeight="1" thickBot="1" x14ac:dyDescent="0.25">
      <c r="A15" s="1" t="s">
        <v>312</v>
      </c>
      <c r="B15" s="2" t="s">
        <v>14</v>
      </c>
      <c r="C15" s="3" t="s">
        <v>14</v>
      </c>
      <c r="D15" s="4" t="s">
        <v>14</v>
      </c>
      <c r="E15" s="21">
        <f>43+50</f>
        <v>93</v>
      </c>
      <c r="F15" s="22" t="s">
        <v>296</v>
      </c>
      <c r="G15" s="21">
        <f>25+25</f>
        <v>50</v>
      </c>
      <c r="H15" s="21" t="s">
        <v>298</v>
      </c>
      <c r="I15" s="21"/>
      <c r="J15" s="59" t="s">
        <v>37</v>
      </c>
    </row>
    <row r="16" spans="1:10" s="60" customFormat="1" ht="45" customHeight="1" thickBot="1" x14ac:dyDescent="0.35">
      <c r="A16" s="1" t="s">
        <v>313</v>
      </c>
      <c r="B16" s="2" t="s">
        <v>14</v>
      </c>
      <c r="C16" s="3" t="s">
        <v>14</v>
      </c>
      <c r="D16" s="4" t="s">
        <v>14</v>
      </c>
      <c r="E16" s="21">
        <v>80</v>
      </c>
      <c r="F16" s="22" t="s">
        <v>296</v>
      </c>
      <c r="G16" s="21" t="s">
        <v>38</v>
      </c>
      <c r="H16" s="21"/>
      <c r="I16" s="21"/>
      <c r="J16" s="59" t="s">
        <v>39</v>
      </c>
    </row>
    <row r="17" spans="1:10" s="38" customFormat="1" ht="45" customHeight="1" x14ac:dyDescent="0.2">
      <c r="A17" s="31" t="s">
        <v>297</v>
      </c>
      <c r="B17" s="32"/>
      <c r="C17" s="33"/>
      <c r="D17" s="34"/>
      <c r="E17" s="35"/>
      <c r="F17" s="36"/>
      <c r="G17" s="35"/>
      <c r="H17" s="35"/>
      <c r="I17" s="35"/>
      <c r="J17" s="37"/>
    </row>
    <row r="18" spans="1:10" s="38" customFormat="1" ht="45" customHeight="1" x14ac:dyDescent="0.2">
      <c r="A18" s="61" t="s">
        <v>40</v>
      </c>
      <c r="B18" s="40" t="s">
        <v>14</v>
      </c>
      <c r="C18" s="41" t="s">
        <v>14</v>
      </c>
      <c r="D18" s="62" t="s">
        <v>41</v>
      </c>
      <c r="E18" s="43">
        <v>50</v>
      </c>
      <c r="F18" s="43" t="s">
        <v>18</v>
      </c>
      <c r="G18" s="43">
        <v>0</v>
      </c>
      <c r="H18" s="43">
        <v>0</v>
      </c>
      <c r="I18" s="43" t="s">
        <v>17</v>
      </c>
      <c r="J18" s="45" t="s">
        <v>42</v>
      </c>
    </row>
    <row r="19" spans="1:10" ht="45" customHeight="1" x14ac:dyDescent="0.2">
      <c r="A19" s="39" t="s">
        <v>43</v>
      </c>
      <c r="B19" s="40" t="s">
        <v>41</v>
      </c>
      <c r="C19" s="41" t="s">
        <v>41</v>
      </c>
      <c r="D19" s="63" t="s">
        <v>14</v>
      </c>
      <c r="E19" s="43">
        <f>199+50</f>
        <v>249</v>
      </c>
      <c r="F19" s="44" t="s">
        <v>296</v>
      </c>
      <c r="G19" s="43">
        <f>200+25</f>
        <v>225</v>
      </c>
      <c r="H19" s="43" t="s">
        <v>299</v>
      </c>
      <c r="I19" s="43"/>
      <c r="J19" s="45" t="s">
        <v>44</v>
      </c>
    </row>
    <row r="20" spans="1:10" ht="45" customHeight="1" thickBot="1" x14ac:dyDescent="0.25">
      <c r="A20" s="39" t="s">
        <v>45</v>
      </c>
      <c r="B20" s="40" t="s">
        <v>41</v>
      </c>
      <c r="C20" s="41" t="s">
        <v>41</v>
      </c>
      <c r="D20" s="64" t="s">
        <v>14</v>
      </c>
      <c r="E20" s="43">
        <f>35+50</f>
        <v>85</v>
      </c>
      <c r="F20" s="44" t="s">
        <v>296</v>
      </c>
      <c r="G20" s="43">
        <f>30+25</f>
        <v>55</v>
      </c>
      <c r="H20" s="43" t="s">
        <v>300</v>
      </c>
      <c r="I20" s="43"/>
      <c r="J20" s="45" t="s">
        <v>46</v>
      </c>
    </row>
    <row r="21" spans="1:10" ht="45" customHeight="1" thickBot="1" x14ac:dyDescent="0.25">
      <c r="A21" s="1" t="s">
        <v>47</v>
      </c>
      <c r="B21" s="2" t="s">
        <v>14</v>
      </c>
      <c r="C21" s="3" t="s">
        <v>14</v>
      </c>
      <c r="D21" s="4" t="s">
        <v>14</v>
      </c>
      <c r="E21" s="21">
        <f>53+50</f>
        <v>103</v>
      </c>
      <c r="F21" s="22" t="s">
        <v>296</v>
      </c>
      <c r="G21" s="21">
        <f>40+25</f>
        <v>65</v>
      </c>
      <c r="H21" s="21" t="s">
        <v>301</v>
      </c>
      <c r="I21" s="21"/>
      <c r="J21" s="65" t="s">
        <v>48</v>
      </c>
    </row>
    <row r="22" spans="1:10" ht="45" customHeight="1" thickBot="1" x14ac:dyDescent="0.25">
      <c r="A22" s="1" t="s">
        <v>49</v>
      </c>
      <c r="B22" s="2" t="s">
        <v>12</v>
      </c>
      <c r="C22" s="3" t="s">
        <v>12</v>
      </c>
      <c r="D22" s="4" t="s">
        <v>14</v>
      </c>
      <c r="E22" s="21">
        <v>150</v>
      </c>
      <c r="F22" s="22" t="s">
        <v>296</v>
      </c>
      <c r="G22" s="21" t="s">
        <v>50</v>
      </c>
      <c r="H22" s="21"/>
      <c r="I22" s="21"/>
      <c r="J22" s="20" t="s">
        <v>51</v>
      </c>
    </row>
    <row r="23" spans="1:10" ht="45" customHeight="1" thickBot="1" x14ac:dyDescent="0.25">
      <c r="A23" s="1" t="s">
        <v>314</v>
      </c>
      <c r="B23" s="2" t="s">
        <v>14</v>
      </c>
      <c r="C23" s="3" t="s">
        <v>14</v>
      </c>
      <c r="D23" s="4" t="s">
        <v>14</v>
      </c>
      <c r="E23" s="21">
        <f>43+50</f>
        <v>93</v>
      </c>
      <c r="F23" s="22" t="s">
        <v>296</v>
      </c>
      <c r="G23" s="21">
        <f>25+25</f>
        <v>50</v>
      </c>
      <c r="H23" s="21" t="s">
        <v>302</v>
      </c>
      <c r="I23" s="21"/>
      <c r="J23" s="65" t="s">
        <v>52</v>
      </c>
    </row>
    <row r="24" spans="1:10" ht="45" customHeight="1" thickBot="1" x14ac:dyDescent="0.25">
      <c r="A24" s="1" t="s">
        <v>315</v>
      </c>
      <c r="B24" s="2" t="s">
        <v>14</v>
      </c>
      <c r="C24" s="3" t="s">
        <v>14</v>
      </c>
      <c r="D24" s="4" t="s">
        <v>14</v>
      </c>
      <c r="E24" s="21">
        <f>85+50</f>
        <v>135</v>
      </c>
      <c r="F24" s="22" t="s">
        <v>296</v>
      </c>
      <c r="G24" s="21">
        <f>35+25</f>
        <v>60</v>
      </c>
      <c r="H24" s="21" t="s">
        <v>168</v>
      </c>
      <c r="I24" s="21"/>
      <c r="J24" s="65" t="s">
        <v>53</v>
      </c>
    </row>
    <row r="25" spans="1:10" ht="45" customHeight="1" thickBot="1" x14ac:dyDescent="0.25">
      <c r="A25" s="1" t="s">
        <v>316</v>
      </c>
      <c r="B25" s="2" t="s">
        <v>12</v>
      </c>
      <c r="C25" s="3" t="s">
        <v>14</v>
      </c>
      <c r="D25" s="4" t="s">
        <v>14</v>
      </c>
      <c r="E25" s="21">
        <f>150+50</f>
        <v>200</v>
      </c>
      <c r="F25" s="22" t="s">
        <v>296</v>
      </c>
      <c r="G25" s="21">
        <f>75+25</f>
        <v>100</v>
      </c>
      <c r="H25" s="21" t="s">
        <v>303</v>
      </c>
      <c r="I25" s="21" t="s">
        <v>17</v>
      </c>
      <c r="J25" s="65" t="s">
        <v>54</v>
      </c>
    </row>
    <row r="26" spans="1:10" ht="45" customHeight="1" thickBot="1" x14ac:dyDescent="0.25">
      <c r="A26" s="24" t="s">
        <v>55</v>
      </c>
      <c r="B26" s="25" t="s">
        <v>12</v>
      </c>
      <c r="C26" s="26" t="s">
        <v>12</v>
      </c>
      <c r="D26" s="27" t="s">
        <v>14</v>
      </c>
      <c r="E26" s="28">
        <v>600</v>
      </c>
      <c r="F26" s="66" t="s">
        <v>296</v>
      </c>
      <c r="G26" s="28" t="s">
        <v>56</v>
      </c>
      <c r="H26" s="28"/>
      <c r="I26" s="28"/>
      <c r="J26" s="67" t="s">
        <v>57</v>
      </c>
    </row>
    <row r="27" spans="1:10" ht="45" customHeight="1" thickBot="1" x14ac:dyDescent="0.25">
      <c r="A27" s="1" t="s">
        <v>58</v>
      </c>
      <c r="B27" s="2" t="s">
        <v>14</v>
      </c>
      <c r="C27" s="3" t="s">
        <v>14</v>
      </c>
      <c r="D27" s="4" t="s">
        <v>14</v>
      </c>
      <c r="E27" s="21">
        <f>3*30</f>
        <v>90</v>
      </c>
      <c r="F27" s="22" t="s">
        <v>296</v>
      </c>
      <c r="G27" s="21" t="s">
        <v>59</v>
      </c>
      <c r="H27" s="21" t="s">
        <v>60</v>
      </c>
      <c r="I27" s="21"/>
      <c r="J27" s="20" t="s">
        <v>61</v>
      </c>
    </row>
    <row r="28" spans="1:10" ht="45" customHeight="1" thickBot="1" x14ac:dyDescent="0.25">
      <c r="A28" s="1" t="s">
        <v>62</v>
      </c>
      <c r="B28" s="2" t="s">
        <v>12</v>
      </c>
      <c r="C28" s="3" t="s">
        <v>14</v>
      </c>
      <c r="D28" s="4" t="s">
        <v>14</v>
      </c>
      <c r="E28" s="21">
        <v>280</v>
      </c>
      <c r="F28" s="22" t="s">
        <v>296</v>
      </c>
      <c r="G28" s="21" t="s">
        <v>63</v>
      </c>
      <c r="H28" s="21"/>
      <c r="I28" s="21"/>
      <c r="J28" s="65" t="s">
        <v>64</v>
      </c>
    </row>
    <row r="29" spans="1:10" ht="45" customHeight="1" thickBot="1" x14ac:dyDescent="0.25">
      <c r="A29" s="1" t="s">
        <v>65</v>
      </c>
      <c r="B29" s="2" t="s">
        <v>12</v>
      </c>
      <c r="C29" s="3" t="s">
        <v>14</v>
      </c>
      <c r="D29" s="4" t="s">
        <v>14</v>
      </c>
      <c r="E29" s="21">
        <v>250</v>
      </c>
      <c r="F29" s="22" t="s">
        <v>296</v>
      </c>
      <c r="G29" s="21" t="s">
        <v>50</v>
      </c>
      <c r="H29" s="21"/>
      <c r="I29" s="21"/>
      <c r="J29" s="20" t="s">
        <v>66</v>
      </c>
    </row>
    <row r="30" spans="1:10" ht="45" customHeight="1" thickBot="1" x14ac:dyDescent="0.25">
      <c r="A30" s="1" t="s">
        <v>67</v>
      </c>
      <c r="B30" s="2" t="s">
        <v>12</v>
      </c>
      <c r="C30" s="3" t="s">
        <v>12</v>
      </c>
      <c r="D30" s="4" t="s">
        <v>14</v>
      </c>
      <c r="E30" s="21">
        <f>43+550</f>
        <v>593</v>
      </c>
      <c r="F30" s="22" t="s">
        <v>296</v>
      </c>
      <c r="G30" s="21" t="s">
        <v>68</v>
      </c>
      <c r="H30" s="21" t="s">
        <v>304</v>
      </c>
      <c r="I30" s="11"/>
      <c r="J30" s="65" t="s">
        <v>69</v>
      </c>
    </row>
    <row r="31" spans="1:10" ht="45" customHeight="1" thickBot="1" x14ac:dyDescent="0.25">
      <c r="A31" s="1" t="s">
        <v>70</v>
      </c>
      <c r="B31" s="2" t="s">
        <v>12</v>
      </c>
      <c r="C31" s="3" t="s">
        <v>14</v>
      </c>
      <c r="D31" s="4" t="s">
        <v>14</v>
      </c>
      <c r="E31" s="21">
        <f>72+50</f>
        <v>122</v>
      </c>
      <c r="F31" s="22" t="s">
        <v>296</v>
      </c>
      <c r="G31" s="21">
        <f>39+25</f>
        <v>64</v>
      </c>
      <c r="H31" s="21" t="s">
        <v>305</v>
      </c>
      <c r="I31" s="21"/>
      <c r="J31" s="59" t="s">
        <v>71</v>
      </c>
    </row>
    <row r="32" spans="1:10" ht="45" customHeight="1" thickBot="1" x14ac:dyDescent="0.25">
      <c r="A32" s="1" t="s">
        <v>72</v>
      </c>
      <c r="B32" s="2" t="s">
        <v>14</v>
      </c>
      <c r="C32" s="3" t="s">
        <v>12</v>
      </c>
      <c r="D32" s="4" t="s">
        <v>12</v>
      </c>
      <c r="E32" s="21">
        <f>5*20</f>
        <v>100</v>
      </c>
      <c r="F32" s="21" t="s">
        <v>18</v>
      </c>
      <c r="G32" s="21"/>
      <c r="H32" s="21"/>
      <c r="I32" s="21" t="s">
        <v>17</v>
      </c>
      <c r="J32" s="20" t="s">
        <v>73</v>
      </c>
    </row>
    <row r="33" spans="1:10" ht="45" customHeight="1" thickBot="1" x14ac:dyDescent="0.25">
      <c r="A33" s="1" t="s">
        <v>74</v>
      </c>
      <c r="B33" s="2" t="s">
        <v>12</v>
      </c>
      <c r="C33" s="3" t="s">
        <v>14</v>
      </c>
      <c r="D33" s="4" t="s">
        <v>14</v>
      </c>
      <c r="E33" s="21">
        <f>15*20</f>
        <v>300</v>
      </c>
      <c r="F33" s="21" t="s">
        <v>18</v>
      </c>
      <c r="G33" s="21"/>
      <c r="H33" s="21"/>
      <c r="I33" s="21" t="s">
        <v>17</v>
      </c>
      <c r="J33" s="20" t="s">
        <v>73</v>
      </c>
    </row>
    <row r="34" spans="1:10" ht="45" customHeight="1" thickBot="1" x14ac:dyDescent="0.25">
      <c r="A34" s="1" t="s">
        <v>75</v>
      </c>
      <c r="B34" s="2" t="s">
        <v>12</v>
      </c>
      <c r="C34" s="3" t="s">
        <v>14</v>
      </c>
      <c r="D34" s="4" t="s">
        <v>14</v>
      </c>
      <c r="E34" s="21">
        <v>100</v>
      </c>
      <c r="F34" s="21" t="s">
        <v>18</v>
      </c>
      <c r="G34" s="21"/>
      <c r="H34" s="21"/>
      <c r="I34" s="21" t="s">
        <v>17</v>
      </c>
      <c r="J34" s="20" t="s">
        <v>76</v>
      </c>
    </row>
    <row r="35" spans="1:10" s="52" customFormat="1" ht="45" customHeight="1" thickBot="1" x14ac:dyDescent="0.25">
      <c r="A35" s="1" t="s">
        <v>77</v>
      </c>
      <c r="B35" s="2" t="s">
        <v>14</v>
      </c>
      <c r="C35" s="3" t="s">
        <v>14</v>
      </c>
      <c r="D35" s="4" t="s">
        <v>14</v>
      </c>
      <c r="E35" s="21">
        <f>120+30</f>
        <v>150</v>
      </c>
      <c r="F35" s="21" t="s">
        <v>18</v>
      </c>
      <c r="G35" s="21"/>
      <c r="H35" s="21"/>
      <c r="I35" s="21" t="s">
        <v>17</v>
      </c>
      <c r="J35" s="20" t="s">
        <v>78</v>
      </c>
    </row>
    <row r="36" spans="1:10" s="23" customFormat="1" ht="45" customHeight="1" thickBot="1" x14ac:dyDescent="0.25">
      <c r="A36" s="1" t="s">
        <v>79</v>
      </c>
      <c r="B36" s="2" t="s">
        <v>14</v>
      </c>
      <c r="C36" s="3" t="s">
        <v>14</v>
      </c>
      <c r="D36" s="4" t="s">
        <v>14</v>
      </c>
      <c r="E36" s="21">
        <v>80</v>
      </c>
      <c r="F36" s="21" t="s">
        <v>18</v>
      </c>
      <c r="G36" s="21"/>
      <c r="H36" s="21"/>
      <c r="I36" s="21" t="s">
        <v>17</v>
      </c>
      <c r="J36" s="20" t="s">
        <v>12</v>
      </c>
    </row>
    <row r="37" spans="1:10" ht="45" customHeight="1" thickBot="1" x14ac:dyDescent="0.25">
      <c r="A37" s="1" t="s">
        <v>317</v>
      </c>
      <c r="B37" s="2" t="s">
        <v>14</v>
      </c>
      <c r="C37" s="3" t="s">
        <v>12</v>
      </c>
      <c r="D37" s="4" t="s">
        <v>12</v>
      </c>
      <c r="E37" s="21">
        <v>80</v>
      </c>
      <c r="F37" s="21" t="s">
        <v>18</v>
      </c>
      <c r="G37" s="21"/>
      <c r="H37" s="21"/>
      <c r="I37" s="21" t="s">
        <v>17</v>
      </c>
      <c r="J37" s="20" t="s">
        <v>80</v>
      </c>
    </row>
    <row r="38" spans="1:10" ht="45" customHeight="1" thickBot="1" x14ac:dyDescent="0.25">
      <c r="A38" s="1" t="s">
        <v>81</v>
      </c>
      <c r="B38" s="2" t="s">
        <v>12</v>
      </c>
      <c r="C38" s="3" t="s">
        <v>14</v>
      </c>
      <c r="D38" s="4" t="s">
        <v>14</v>
      </c>
      <c r="E38" s="21">
        <v>235</v>
      </c>
      <c r="F38" s="21" t="s">
        <v>18</v>
      </c>
      <c r="G38" s="21"/>
      <c r="H38" s="21"/>
      <c r="I38" s="21" t="s">
        <v>17</v>
      </c>
      <c r="J38" s="20" t="s">
        <v>12</v>
      </c>
    </row>
    <row r="39" spans="1:10" ht="45" customHeight="1" thickBot="1" x14ac:dyDescent="0.25">
      <c r="A39" s="1" t="s">
        <v>318</v>
      </c>
      <c r="B39" s="2" t="s">
        <v>12</v>
      </c>
      <c r="C39" s="3" t="s">
        <v>14</v>
      </c>
      <c r="D39" s="4" t="s">
        <v>14</v>
      </c>
      <c r="E39" s="21">
        <v>260</v>
      </c>
      <c r="F39" s="21" t="s">
        <v>18</v>
      </c>
      <c r="G39" s="21"/>
      <c r="H39" s="21"/>
      <c r="I39" s="21" t="s">
        <v>17</v>
      </c>
      <c r="J39" s="20" t="s">
        <v>82</v>
      </c>
    </row>
    <row r="40" spans="1:10" ht="45" customHeight="1" thickBot="1" x14ac:dyDescent="0.25">
      <c r="A40" s="1" t="s">
        <v>319</v>
      </c>
      <c r="B40" s="2" t="s">
        <v>14</v>
      </c>
      <c r="C40" s="3" t="s">
        <v>14</v>
      </c>
      <c r="D40" s="4" t="s">
        <v>14</v>
      </c>
      <c r="E40" s="21">
        <v>100</v>
      </c>
      <c r="F40" s="21" t="s">
        <v>18</v>
      </c>
      <c r="G40" s="21"/>
      <c r="H40" s="21"/>
      <c r="I40" s="21" t="s">
        <v>17</v>
      </c>
      <c r="J40" s="20" t="s">
        <v>83</v>
      </c>
    </row>
    <row r="41" spans="1:10" ht="45" customHeight="1" thickBot="1" x14ac:dyDescent="0.25">
      <c r="A41" s="1" t="s">
        <v>84</v>
      </c>
      <c r="B41" s="2" t="s">
        <v>12</v>
      </c>
      <c r="C41" s="3" t="s">
        <v>14</v>
      </c>
      <c r="D41" s="4" t="s">
        <v>14</v>
      </c>
      <c r="E41" s="21">
        <v>250</v>
      </c>
      <c r="F41" s="21" t="s">
        <v>18</v>
      </c>
      <c r="G41" s="21"/>
      <c r="H41" s="21"/>
      <c r="I41" s="21" t="s">
        <v>17</v>
      </c>
      <c r="J41" s="20" t="s">
        <v>85</v>
      </c>
    </row>
    <row r="42" spans="1:10" ht="45" customHeight="1" thickBot="1" x14ac:dyDescent="0.25">
      <c r="A42" s="1" t="s">
        <v>86</v>
      </c>
      <c r="B42" s="2" t="s">
        <v>14</v>
      </c>
      <c r="C42" s="3" t="s">
        <v>14</v>
      </c>
      <c r="D42" s="4" t="s">
        <v>14</v>
      </c>
      <c r="E42" s="21">
        <v>250</v>
      </c>
      <c r="F42" s="21" t="s">
        <v>18</v>
      </c>
      <c r="G42" s="21"/>
      <c r="H42" s="21"/>
      <c r="I42" s="21" t="s">
        <v>17</v>
      </c>
      <c r="J42" s="20" t="s">
        <v>12</v>
      </c>
    </row>
    <row r="43" spans="1:10" ht="45" customHeight="1" thickBot="1" x14ac:dyDescent="0.25">
      <c r="A43" s="1" t="s">
        <v>87</v>
      </c>
      <c r="B43" s="2" t="s">
        <v>14</v>
      </c>
      <c r="C43" s="3" t="s">
        <v>12</v>
      </c>
      <c r="D43" s="4" t="s">
        <v>12</v>
      </c>
      <c r="E43" s="21">
        <f>192+100</f>
        <v>292</v>
      </c>
      <c r="F43" s="22" t="s">
        <v>296</v>
      </c>
      <c r="G43" s="21" t="s">
        <v>88</v>
      </c>
      <c r="H43" s="21"/>
      <c r="I43" s="21"/>
      <c r="J43" s="20" t="s">
        <v>89</v>
      </c>
    </row>
    <row r="44" spans="1:10" ht="45" customHeight="1" thickBot="1" x14ac:dyDescent="0.25">
      <c r="A44" s="1" t="s">
        <v>90</v>
      </c>
      <c r="B44" s="2" t="s">
        <v>12</v>
      </c>
      <c r="C44" s="3" t="s">
        <v>14</v>
      </c>
      <c r="D44" s="4" t="s">
        <v>14</v>
      </c>
      <c r="E44" s="21">
        <f>360+150</f>
        <v>510</v>
      </c>
      <c r="F44" s="22" t="s">
        <v>296</v>
      </c>
      <c r="G44" s="21" t="s">
        <v>88</v>
      </c>
      <c r="H44" s="21"/>
      <c r="I44" s="21"/>
      <c r="J44" s="20" t="s">
        <v>91</v>
      </c>
    </row>
    <row r="45" spans="1:10" ht="45" customHeight="1" thickBot="1" x14ac:dyDescent="0.25">
      <c r="A45" s="1" t="s">
        <v>92</v>
      </c>
      <c r="B45" s="2" t="s">
        <v>12</v>
      </c>
      <c r="C45" s="3" t="s">
        <v>14</v>
      </c>
      <c r="D45" s="4" t="s">
        <v>14</v>
      </c>
      <c r="E45" s="21">
        <v>190</v>
      </c>
      <c r="F45" s="21" t="s">
        <v>18</v>
      </c>
      <c r="G45" s="21"/>
      <c r="H45" s="21"/>
      <c r="I45" s="21" t="s">
        <v>17</v>
      </c>
      <c r="J45" s="20" t="s">
        <v>93</v>
      </c>
    </row>
    <row r="46" spans="1:10" ht="10.199999999999999" thickBot="1" x14ac:dyDescent="0.25">
      <c r="A46" s="68" t="s">
        <v>94</v>
      </c>
      <c r="B46" s="69" t="s">
        <v>12</v>
      </c>
      <c r="C46" s="69" t="s">
        <v>12</v>
      </c>
      <c r="D46" s="69" t="s">
        <v>12</v>
      </c>
      <c r="E46" s="19" t="s">
        <v>12</v>
      </c>
      <c r="F46" s="5"/>
      <c r="G46" s="19"/>
      <c r="H46" s="19"/>
      <c r="I46" s="19"/>
      <c r="J46" s="20"/>
    </row>
    <row r="47" spans="1:10" ht="45" customHeight="1" thickBot="1" x14ac:dyDescent="0.25">
      <c r="A47" s="1" t="s">
        <v>95</v>
      </c>
      <c r="B47" s="2" t="s">
        <v>12</v>
      </c>
      <c r="C47" s="3" t="s">
        <v>14</v>
      </c>
      <c r="D47" s="4" t="s">
        <v>14</v>
      </c>
      <c r="E47" s="21">
        <v>250</v>
      </c>
      <c r="F47" s="22" t="s">
        <v>296</v>
      </c>
      <c r="G47" s="21" t="s">
        <v>96</v>
      </c>
      <c r="H47" s="21"/>
      <c r="I47" s="21" t="s">
        <v>17</v>
      </c>
      <c r="J47" s="20" t="s">
        <v>97</v>
      </c>
    </row>
    <row r="48" spans="1:10" ht="45" customHeight="1" thickBot="1" x14ac:dyDescent="0.25">
      <c r="A48" s="1" t="s">
        <v>98</v>
      </c>
      <c r="B48" s="2" t="s">
        <v>14</v>
      </c>
      <c r="C48" s="3" t="s">
        <v>14</v>
      </c>
      <c r="D48" s="4" t="s">
        <v>14</v>
      </c>
      <c r="E48" s="21">
        <f>17*12</f>
        <v>204</v>
      </c>
      <c r="F48" s="22" t="s">
        <v>296</v>
      </c>
      <c r="G48" s="21">
        <v>60</v>
      </c>
      <c r="H48" s="21" t="s">
        <v>300</v>
      </c>
      <c r="I48" s="21"/>
      <c r="J48" s="20" t="s">
        <v>99</v>
      </c>
    </row>
    <row r="49" spans="1:10" ht="45" customHeight="1" thickBot="1" x14ac:dyDescent="0.25">
      <c r="A49" s="1" t="s">
        <v>100</v>
      </c>
      <c r="B49" s="2" t="s">
        <v>101</v>
      </c>
      <c r="C49" s="3" t="s">
        <v>102</v>
      </c>
      <c r="D49" s="4" t="s">
        <v>103</v>
      </c>
      <c r="E49" s="21">
        <v>50</v>
      </c>
      <c r="F49" s="22" t="s">
        <v>296</v>
      </c>
      <c r="G49" s="21" t="s">
        <v>104</v>
      </c>
      <c r="H49" s="21"/>
      <c r="I49" s="21"/>
      <c r="J49" s="59" t="s">
        <v>105</v>
      </c>
    </row>
    <row r="50" spans="1:10" ht="45" customHeight="1" thickBot="1" x14ac:dyDescent="0.25">
      <c r="A50" s="1" t="s">
        <v>320</v>
      </c>
      <c r="B50" s="2" t="s">
        <v>14</v>
      </c>
      <c r="C50" s="3" t="s">
        <v>14</v>
      </c>
      <c r="D50" s="4" t="s">
        <v>14</v>
      </c>
      <c r="E50" s="21">
        <v>90</v>
      </c>
      <c r="F50" s="22" t="s">
        <v>296</v>
      </c>
      <c r="G50" s="21" t="s">
        <v>38</v>
      </c>
      <c r="H50" s="21"/>
      <c r="I50" s="21"/>
      <c r="J50" s="59" t="s">
        <v>106</v>
      </c>
    </row>
    <row r="51" spans="1:10" ht="45" customHeight="1" thickBot="1" x14ac:dyDescent="0.25">
      <c r="A51" s="1" t="s">
        <v>321</v>
      </c>
      <c r="B51" s="2" t="s">
        <v>14</v>
      </c>
      <c r="C51" s="3" t="s">
        <v>14</v>
      </c>
      <c r="D51" s="4" t="s">
        <v>14</v>
      </c>
      <c r="E51" s="21">
        <v>45</v>
      </c>
      <c r="F51" s="21" t="s">
        <v>18</v>
      </c>
      <c r="G51" s="21"/>
      <c r="H51" s="21"/>
      <c r="I51" s="21" t="s">
        <v>17</v>
      </c>
      <c r="J51" s="59" t="s">
        <v>107</v>
      </c>
    </row>
    <row r="52" spans="1:10" ht="45" customHeight="1" thickBot="1" x14ac:dyDescent="0.25">
      <c r="A52" s="1" t="s">
        <v>322</v>
      </c>
      <c r="B52" s="2" t="s">
        <v>14</v>
      </c>
      <c r="C52" s="3" t="s">
        <v>14</v>
      </c>
      <c r="D52" s="4" t="s">
        <v>14</v>
      </c>
      <c r="E52" s="21">
        <f>12*5</f>
        <v>60</v>
      </c>
      <c r="F52" s="21" t="s">
        <v>18</v>
      </c>
      <c r="G52" s="21"/>
      <c r="H52" s="21"/>
      <c r="I52" s="21" t="s">
        <v>17</v>
      </c>
      <c r="J52" s="59" t="s">
        <v>108</v>
      </c>
    </row>
    <row r="53" spans="1:10" ht="45" customHeight="1" thickBot="1" x14ac:dyDescent="0.25">
      <c r="A53" s="1" t="s">
        <v>109</v>
      </c>
      <c r="B53" s="2" t="s">
        <v>14</v>
      </c>
      <c r="C53" s="3" t="s">
        <v>14</v>
      </c>
      <c r="D53" s="4" t="s">
        <v>14</v>
      </c>
      <c r="E53" s="21">
        <v>90</v>
      </c>
      <c r="F53" s="22" t="s">
        <v>296</v>
      </c>
      <c r="G53" s="21">
        <v>60</v>
      </c>
      <c r="H53" s="21" t="s">
        <v>300</v>
      </c>
      <c r="I53" s="21"/>
      <c r="J53" s="59" t="s">
        <v>110</v>
      </c>
    </row>
    <row r="54" spans="1:10" ht="45" customHeight="1" thickBot="1" x14ac:dyDescent="0.25">
      <c r="A54" s="1" t="s">
        <v>323</v>
      </c>
      <c r="B54" s="2" t="s">
        <v>111</v>
      </c>
      <c r="C54" s="3" t="s">
        <v>112</v>
      </c>
      <c r="D54" s="4" t="s">
        <v>113</v>
      </c>
      <c r="E54" s="21">
        <f>1*7*12+20</f>
        <v>104</v>
      </c>
      <c r="F54" s="22" t="s">
        <v>296</v>
      </c>
      <c r="G54" s="21" t="s">
        <v>114</v>
      </c>
      <c r="H54" s="21" t="s">
        <v>306</v>
      </c>
      <c r="I54" s="21"/>
      <c r="J54" s="59" t="s">
        <v>115</v>
      </c>
    </row>
    <row r="55" spans="1:10" ht="45" customHeight="1" thickBot="1" x14ac:dyDescent="0.25">
      <c r="A55" s="1" t="s">
        <v>324</v>
      </c>
      <c r="B55" s="2" t="s">
        <v>14</v>
      </c>
      <c r="C55" s="3" t="s">
        <v>14</v>
      </c>
      <c r="D55" s="4" t="s">
        <v>14</v>
      </c>
      <c r="E55" s="21">
        <v>90</v>
      </c>
      <c r="F55" s="22" t="s">
        <v>296</v>
      </c>
      <c r="G55" s="21">
        <v>30</v>
      </c>
      <c r="H55" s="21" t="s">
        <v>307</v>
      </c>
      <c r="I55" s="21"/>
      <c r="J55" s="59" t="s">
        <v>116</v>
      </c>
    </row>
    <row r="56" spans="1:10" ht="45" customHeight="1" x14ac:dyDescent="0.2">
      <c r="A56" s="70" t="s">
        <v>117</v>
      </c>
      <c r="B56" s="71" t="s">
        <v>14</v>
      </c>
      <c r="C56" s="72" t="s">
        <v>14</v>
      </c>
      <c r="D56" s="73" t="s">
        <v>14</v>
      </c>
      <c r="E56" s="28">
        <v>30</v>
      </c>
      <c r="F56" s="66" t="s">
        <v>296</v>
      </c>
      <c r="G56" s="28" t="s">
        <v>118</v>
      </c>
      <c r="H56" s="74"/>
      <c r="I56" s="74"/>
      <c r="J56" s="75"/>
    </row>
    <row r="57" spans="1:10" ht="45" customHeight="1" x14ac:dyDescent="0.2">
      <c r="A57" s="76" t="s">
        <v>119</v>
      </c>
      <c r="B57" s="77" t="s">
        <v>14</v>
      </c>
      <c r="C57" s="78" t="s">
        <v>14</v>
      </c>
      <c r="D57" s="79" t="s">
        <v>14</v>
      </c>
      <c r="E57" s="80">
        <v>0</v>
      </c>
      <c r="F57" s="81" t="s">
        <v>296</v>
      </c>
      <c r="G57" s="80"/>
      <c r="H57" s="82"/>
      <c r="I57" s="82"/>
      <c r="J57" s="83" t="s">
        <v>120</v>
      </c>
    </row>
    <row r="58" spans="1:10" ht="45" customHeight="1" thickBot="1" x14ac:dyDescent="0.25">
      <c r="A58" s="84" t="s">
        <v>121</v>
      </c>
      <c r="B58" s="85" t="s">
        <v>14</v>
      </c>
      <c r="C58" s="86" t="s">
        <v>14</v>
      </c>
      <c r="D58" s="87" t="s">
        <v>14</v>
      </c>
      <c r="E58" s="57">
        <v>0</v>
      </c>
      <c r="F58" s="88" t="s">
        <v>296</v>
      </c>
      <c r="G58" s="57"/>
      <c r="H58" s="89"/>
      <c r="I58" s="89"/>
      <c r="J58" s="90" t="s">
        <v>122</v>
      </c>
    </row>
    <row r="59" spans="1:10" ht="45" customHeight="1" thickBot="1" x14ac:dyDescent="0.25">
      <c r="A59" s="1" t="s">
        <v>123</v>
      </c>
      <c r="B59" s="2" t="s">
        <v>14</v>
      </c>
      <c r="C59" s="3" t="s">
        <v>14</v>
      </c>
      <c r="D59" s="4" t="s">
        <v>14</v>
      </c>
      <c r="E59" s="21">
        <v>80</v>
      </c>
      <c r="F59" s="21" t="s">
        <v>18</v>
      </c>
      <c r="G59" s="21"/>
      <c r="H59" s="21"/>
      <c r="I59" s="21" t="s">
        <v>17</v>
      </c>
      <c r="J59" s="91" t="s">
        <v>124</v>
      </c>
    </row>
    <row r="60" spans="1:10" ht="45" customHeight="1" thickBot="1" x14ac:dyDescent="0.25">
      <c r="A60" s="1" t="s">
        <v>125</v>
      </c>
      <c r="B60" s="2" t="s">
        <v>14</v>
      </c>
      <c r="C60" s="3" t="s">
        <v>14</v>
      </c>
      <c r="D60" s="4" t="s">
        <v>14</v>
      </c>
      <c r="E60" s="21">
        <v>150</v>
      </c>
      <c r="F60" s="21" t="s">
        <v>18</v>
      </c>
      <c r="G60" s="21"/>
      <c r="H60" s="21"/>
      <c r="I60" s="21" t="s">
        <v>17</v>
      </c>
      <c r="J60" s="59" t="s">
        <v>126</v>
      </c>
    </row>
    <row r="61" spans="1:10" ht="45" customHeight="1" thickBot="1" x14ac:dyDescent="0.25">
      <c r="A61" s="1" t="s">
        <v>127</v>
      </c>
      <c r="B61" s="2" t="s">
        <v>14</v>
      </c>
      <c r="C61" s="3" t="s">
        <v>14</v>
      </c>
      <c r="D61" s="4" t="s">
        <v>14</v>
      </c>
      <c r="E61" s="21">
        <v>250</v>
      </c>
      <c r="F61" s="21" t="s">
        <v>18</v>
      </c>
      <c r="G61" s="21"/>
      <c r="H61" s="21"/>
      <c r="I61" s="21" t="s">
        <v>17</v>
      </c>
      <c r="J61" s="20" t="s">
        <v>12</v>
      </c>
    </row>
    <row r="62" spans="1:10" ht="45" customHeight="1" thickBot="1" x14ac:dyDescent="0.25">
      <c r="A62" s="1" t="s">
        <v>128</v>
      </c>
      <c r="B62" s="2" t="s">
        <v>14</v>
      </c>
      <c r="C62" s="3" t="s">
        <v>14</v>
      </c>
      <c r="D62" s="4" t="s">
        <v>14</v>
      </c>
      <c r="E62" s="21">
        <v>10</v>
      </c>
      <c r="F62" s="21" t="s">
        <v>18</v>
      </c>
      <c r="G62" s="21"/>
      <c r="H62" s="21"/>
      <c r="I62" s="21" t="s">
        <v>17</v>
      </c>
      <c r="J62" s="20" t="s">
        <v>12</v>
      </c>
    </row>
    <row r="63" spans="1:10" ht="45" customHeight="1" thickBot="1" x14ac:dyDescent="0.25">
      <c r="A63" s="1" t="s">
        <v>129</v>
      </c>
      <c r="B63" s="2" t="s">
        <v>14</v>
      </c>
      <c r="C63" s="3" t="s">
        <v>14</v>
      </c>
      <c r="D63" s="4" t="s">
        <v>14</v>
      </c>
      <c r="E63" s="21">
        <v>350</v>
      </c>
      <c r="F63" s="22" t="s">
        <v>296</v>
      </c>
      <c r="G63" s="21" t="s">
        <v>130</v>
      </c>
      <c r="H63" s="21" t="s">
        <v>308</v>
      </c>
      <c r="I63" s="21"/>
      <c r="J63" s="20" t="s">
        <v>131</v>
      </c>
    </row>
    <row r="64" spans="1:10" ht="45" customHeight="1" thickBot="1" x14ac:dyDescent="0.25">
      <c r="A64" s="1" t="s">
        <v>132</v>
      </c>
      <c r="B64" s="2" t="s">
        <v>12</v>
      </c>
      <c r="C64" s="3" t="s">
        <v>14</v>
      </c>
      <c r="D64" s="4" t="s">
        <v>14</v>
      </c>
      <c r="E64" s="21">
        <v>295</v>
      </c>
      <c r="F64" s="22" t="s">
        <v>296</v>
      </c>
      <c r="G64" s="21" t="s">
        <v>133</v>
      </c>
      <c r="H64" s="21"/>
      <c r="I64" s="21"/>
      <c r="J64" s="65" t="s">
        <v>134</v>
      </c>
    </row>
    <row r="65" spans="1:10" ht="45" customHeight="1" thickBot="1" x14ac:dyDescent="0.25">
      <c r="A65" s="1" t="s">
        <v>325</v>
      </c>
      <c r="B65" s="2" t="s">
        <v>14</v>
      </c>
      <c r="C65" s="3" t="s">
        <v>14</v>
      </c>
      <c r="D65" s="4" t="s">
        <v>14</v>
      </c>
      <c r="E65" s="21">
        <f>9+25</f>
        <v>34</v>
      </c>
      <c r="F65" s="21" t="s">
        <v>18</v>
      </c>
      <c r="G65" s="21"/>
      <c r="H65" s="21"/>
      <c r="I65" s="21" t="s">
        <v>17</v>
      </c>
      <c r="J65" s="65" t="s">
        <v>135</v>
      </c>
    </row>
    <row r="66" spans="1:10" ht="45" customHeight="1" thickBot="1" x14ac:dyDescent="0.25">
      <c r="A66" s="1" t="s">
        <v>136</v>
      </c>
      <c r="B66" s="2" t="s">
        <v>12</v>
      </c>
      <c r="C66" s="3" t="s">
        <v>12</v>
      </c>
      <c r="D66" s="4" t="s">
        <v>14</v>
      </c>
      <c r="E66" s="21">
        <v>2500</v>
      </c>
      <c r="F66" s="21" t="s">
        <v>18</v>
      </c>
      <c r="G66" s="21"/>
      <c r="H66" s="21"/>
      <c r="I66" s="21" t="s">
        <v>17</v>
      </c>
      <c r="J66" s="65" t="s">
        <v>137</v>
      </c>
    </row>
    <row r="67" spans="1:10" ht="45" customHeight="1" thickBot="1" x14ac:dyDescent="0.25">
      <c r="A67" s="1" t="s">
        <v>138</v>
      </c>
      <c r="B67" s="2" t="s">
        <v>12</v>
      </c>
      <c r="C67" s="3" t="s">
        <v>14</v>
      </c>
      <c r="D67" s="4" t="s">
        <v>14</v>
      </c>
      <c r="E67" s="21">
        <v>385</v>
      </c>
      <c r="F67" s="21" t="s">
        <v>18</v>
      </c>
      <c r="G67" s="21"/>
      <c r="H67" s="21"/>
      <c r="I67" s="21" t="s">
        <v>17</v>
      </c>
      <c r="J67" s="20" t="s">
        <v>139</v>
      </c>
    </row>
    <row r="68" spans="1:10" ht="45" customHeight="1" thickBot="1" x14ac:dyDescent="0.25">
      <c r="A68" s="1" t="s">
        <v>326</v>
      </c>
      <c r="B68" s="2" t="s">
        <v>12</v>
      </c>
      <c r="C68" s="3" t="s">
        <v>12</v>
      </c>
      <c r="D68" s="4" t="s">
        <v>14</v>
      </c>
      <c r="E68" s="21">
        <v>460</v>
      </c>
      <c r="F68" s="21" t="s">
        <v>18</v>
      </c>
      <c r="G68" s="21"/>
      <c r="H68" s="21"/>
      <c r="I68" s="21" t="s">
        <v>17</v>
      </c>
      <c r="J68" s="20" t="s">
        <v>140</v>
      </c>
    </row>
    <row r="69" spans="1:10" ht="45" customHeight="1" thickBot="1" x14ac:dyDescent="0.25">
      <c r="A69" s="1" t="s">
        <v>141</v>
      </c>
      <c r="B69" s="2" t="s">
        <v>12</v>
      </c>
      <c r="C69" s="3" t="s">
        <v>14</v>
      </c>
      <c r="D69" s="4" t="s">
        <v>12</v>
      </c>
      <c r="E69" s="21">
        <v>220</v>
      </c>
      <c r="F69" s="21" t="s">
        <v>18</v>
      </c>
      <c r="G69" s="21"/>
      <c r="H69" s="21"/>
      <c r="I69" s="21" t="s">
        <v>17</v>
      </c>
      <c r="J69" s="20" t="s">
        <v>140</v>
      </c>
    </row>
    <row r="70" spans="1:10" ht="45" customHeight="1" thickBot="1" x14ac:dyDescent="0.25">
      <c r="A70" s="1" t="s">
        <v>142</v>
      </c>
      <c r="B70" s="2" t="s">
        <v>14</v>
      </c>
      <c r="C70" s="3" t="s">
        <v>14</v>
      </c>
      <c r="D70" s="4" t="s">
        <v>14</v>
      </c>
      <c r="E70" s="21">
        <v>59</v>
      </c>
      <c r="F70" s="21" t="s">
        <v>18</v>
      </c>
      <c r="G70" s="21"/>
      <c r="H70" s="21"/>
      <c r="I70" s="21" t="s">
        <v>17</v>
      </c>
      <c r="J70" s="92" t="s">
        <v>143</v>
      </c>
    </row>
    <row r="71" spans="1:10" ht="45" customHeight="1" thickBot="1" x14ac:dyDescent="0.25">
      <c r="A71" s="1" t="s">
        <v>144</v>
      </c>
      <c r="B71" s="2" t="s">
        <v>14</v>
      </c>
      <c r="C71" s="3" t="s">
        <v>14</v>
      </c>
      <c r="D71" s="4" t="s">
        <v>14</v>
      </c>
      <c r="E71" s="21">
        <v>360</v>
      </c>
      <c r="F71" s="22" t="s">
        <v>296</v>
      </c>
      <c r="G71" s="21" t="s">
        <v>145</v>
      </c>
      <c r="H71" s="21"/>
      <c r="I71" s="21"/>
      <c r="J71" s="65" t="s">
        <v>146</v>
      </c>
    </row>
    <row r="72" spans="1:10" ht="45" customHeight="1" x14ac:dyDescent="0.2">
      <c r="A72" s="70" t="s">
        <v>147</v>
      </c>
      <c r="B72" s="93">
        <f>E4+E5+E6+E18+E7+E9+E10+E11+E12+E13+E14+E15+E16+E21+E23+E24+E27+E32+E35+E36+E37+E40+E42+E43+E48+E49+E50+E51+E52+E53+E54+E55+E56+E57+E58+E59+E60+E61+E62+E63+E65+E70+E71</f>
        <v>5235</v>
      </c>
      <c r="C72" s="94">
        <f>E4+E5+E6+E18+E7+E9+E10+E11+E12+E13+E14+E15+E16+E21+E23+E24+E25+E27+E28+E29+E31+E33+E34+E35+E36+E38+E39+E40+E41+E42+E44+E45+E47+E48+70+E50+E51+E52+E53+520+E55+E56+E57+E58+E59+E60+E61+E62+E63+E64+E65+E67+E69+E70+E71</f>
        <v>9046</v>
      </c>
      <c r="D72" s="95">
        <f>E4+E5+E6+E19+E20+E7+E9+E10+E11+E12+E13+E14+E15+E16+E21+E22+E23+E24+E25+E26+E27+E28+E29+E30+E31+E32+E33+E34+E35+E36+E38+E39+E40+E41+E42+E44+E45+E47+E48+90+E50+E51+E52+E53+1560+E55+E56+E57+E58+E59+E60+E61+E62+E63+E64+E65+E66+E67+E68+E70+E71</f>
        <v>14573</v>
      </c>
      <c r="E72" s="96" t="s">
        <v>12</v>
      </c>
      <c r="F72" s="97"/>
      <c r="G72" s="98"/>
      <c r="H72" s="98"/>
      <c r="I72" s="98"/>
      <c r="J72" s="99" t="s">
        <v>12</v>
      </c>
    </row>
    <row r="73" spans="1:10" ht="108" customHeight="1" x14ac:dyDescent="0.2">
      <c r="A73" s="100" t="s">
        <v>148</v>
      </c>
      <c r="B73" s="101">
        <v>995</v>
      </c>
      <c r="C73" s="102">
        <v>3300</v>
      </c>
      <c r="D73" s="103">
        <v>5600</v>
      </c>
      <c r="E73" s="96" t="s">
        <v>12</v>
      </c>
      <c r="F73" s="97"/>
      <c r="G73" s="98"/>
      <c r="H73" s="98"/>
      <c r="I73" s="98"/>
      <c r="J73" s="104" t="s">
        <v>148</v>
      </c>
    </row>
    <row r="74" spans="1:10" ht="45" customHeight="1" x14ac:dyDescent="0.2">
      <c r="A74" s="100"/>
      <c r="B74" s="105" t="s">
        <v>149</v>
      </c>
      <c r="C74" s="106" t="s">
        <v>149</v>
      </c>
      <c r="D74" s="107" t="s">
        <v>149</v>
      </c>
      <c r="E74" s="96" t="s">
        <v>12</v>
      </c>
      <c r="F74" s="97"/>
      <c r="G74" s="98"/>
      <c r="H74" s="98"/>
      <c r="I74" s="98"/>
      <c r="J74" s="99" t="s">
        <v>12</v>
      </c>
    </row>
    <row r="75" spans="1:10" ht="45" customHeight="1" thickBot="1" x14ac:dyDescent="0.25">
      <c r="A75" s="108" t="s">
        <v>150</v>
      </c>
      <c r="B75" s="109" t="s">
        <v>151</v>
      </c>
      <c r="C75" s="110">
        <v>880</v>
      </c>
      <c r="D75" s="111">
        <v>3450</v>
      </c>
      <c r="E75" s="96"/>
      <c r="F75" s="97"/>
      <c r="G75" s="98"/>
      <c r="H75" s="98"/>
      <c r="I75" s="98"/>
      <c r="J75" s="99"/>
    </row>
    <row r="76" spans="1:10" ht="45" customHeight="1" x14ac:dyDescent="0.2">
      <c r="A76" s="112"/>
      <c r="B76" s="113"/>
      <c r="C76" s="113"/>
      <c r="D76" s="114"/>
      <c r="E76" s="82"/>
      <c r="F76" s="115"/>
      <c r="G76" s="82"/>
      <c r="H76" s="82"/>
      <c r="I76" s="82"/>
      <c r="J76" s="116"/>
    </row>
    <row r="77" spans="1:10" ht="45" customHeight="1" thickBot="1" x14ac:dyDescent="0.25">
      <c r="A77" s="117"/>
      <c r="B77" s="118"/>
      <c r="C77" s="118"/>
      <c r="D77" s="118"/>
      <c r="E77" s="82"/>
      <c r="F77" s="115"/>
      <c r="G77" s="82"/>
      <c r="H77" s="82"/>
      <c r="I77" s="82"/>
      <c r="J77" s="116"/>
    </row>
    <row r="78" spans="1:10" ht="45" customHeight="1" thickBot="1" x14ac:dyDescent="0.25">
      <c r="A78" s="119" t="s">
        <v>152</v>
      </c>
      <c r="B78" s="120"/>
      <c r="C78" s="120"/>
      <c r="D78" s="121"/>
      <c r="E78" s="96"/>
      <c r="F78" s="97"/>
      <c r="G78" s="98"/>
      <c r="H78" s="98"/>
      <c r="I78" s="98"/>
      <c r="J78" s="99" t="s">
        <v>12</v>
      </c>
    </row>
    <row r="79" spans="1:10" ht="45" customHeight="1" thickBot="1" x14ac:dyDescent="0.25">
      <c r="A79" s="1" t="s">
        <v>153</v>
      </c>
      <c r="B79" s="2" t="s">
        <v>14</v>
      </c>
      <c r="C79" s="3" t="s">
        <v>14</v>
      </c>
      <c r="D79" s="4" t="s">
        <v>14</v>
      </c>
      <c r="E79" s="21">
        <f>220+39</f>
        <v>259</v>
      </c>
      <c r="F79" s="21" t="s">
        <v>18</v>
      </c>
      <c r="G79" s="21"/>
      <c r="H79" s="21"/>
      <c r="I79" s="21" t="s">
        <v>17</v>
      </c>
      <c r="J79" s="20" t="s">
        <v>19</v>
      </c>
    </row>
    <row r="80" spans="1:10" ht="45" customHeight="1" thickBot="1" x14ac:dyDescent="0.25">
      <c r="A80" s="1" t="s">
        <v>20</v>
      </c>
      <c r="B80" s="2" t="s">
        <v>14</v>
      </c>
      <c r="C80" s="3" t="s">
        <v>14</v>
      </c>
      <c r="D80" s="4" t="s">
        <v>14</v>
      </c>
      <c r="E80" s="21">
        <v>270</v>
      </c>
      <c r="F80" s="21" t="s">
        <v>18</v>
      </c>
      <c r="G80" s="21"/>
      <c r="H80" s="21"/>
      <c r="I80" s="21" t="s">
        <v>17</v>
      </c>
      <c r="J80" s="20" t="s">
        <v>21</v>
      </c>
    </row>
    <row r="81" spans="1:10" ht="45" customHeight="1" thickBot="1" x14ac:dyDescent="0.25">
      <c r="A81" s="1" t="s">
        <v>35</v>
      </c>
      <c r="B81" s="2" t="s">
        <v>14</v>
      </c>
      <c r="C81" s="3" t="s">
        <v>14</v>
      </c>
      <c r="D81" s="4" t="s">
        <v>14</v>
      </c>
      <c r="E81" s="21">
        <v>150</v>
      </c>
      <c r="F81" s="22" t="s">
        <v>296</v>
      </c>
      <c r="G81" s="21" t="s">
        <v>33</v>
      </c>
      <c r="H81" s="21"/>
      <c r="I81" s="21"/>
      <c r="J81" s="59" t="s">
        <v>36</v>
      </c>
    </row>
    <row r="82" spans="1:10" ht="45" customHeight="1" thickBot="1" x14ac:dyDescent="0.25">
      <c r="A82" s="1" t="s">
        <v>49</v>
      </c>
      <c r="B82" s="2" t="s">
        <v>12</v>
      </c>
      <c r="C82" s="3" t="s">
        <v>12</v>
      </c>
      <c r="D82" s="4" t="s">
        <v>14</v>
      </c>
      <c r="E82" s="21">
        <v>150</v>
      </c>
      <c r="F82" s="22" t="s">
        <v>296</v>
      </c>
      <c r="G82" s="21" t="s">
        <v>50</v>
      </c>
      <c r="H82" s="21"/>
      <c r="I82" s="21"/>
      <c r="J82" s="20" t="s">
        <v>51</v>
      </c>
    </row>
    <row r="83" spans="1:10" ht="45" customHeight="1" thickBot="1" x14ac:dyDescent="0.25">
      <c r="A83" s="1" t="s">
        <v>58</v>
      </c>
      <c r="B83" s="2" t="s">
        <v>14</v>
      </c>
      <c r="C83" s="3" t="s">
        <v>14</v>
      </c>
      <c r="D83" s="4" t="s">
        <v>14</v>
      </c>
      <c r="E83" s="21">
        <f>3*30</f>
        <v>90</v>
      </c>
      <c r="F83" s="22" t="s">
        <v>296</v>
      </c>
      <c r="G83" s="21" t="s">
        <v>59</v>
      </c>
      <c r="H83" s="21" t="s">
        <v>60</v>
      </c>
      <c r="I83" s="21"/>
      <c r="J83" s="20" t="s">
        <v>61</v>
      </c>
    </row>
    <row r="84" spans="1:10" ht="45" customHeight="1" thickBot="1" x14ac:dyDescent="0.25">
      <c r="A84" s="1" t="s">
        <v>75</v>
      </c>
      <c r="B84" s="2" t="s">
        <v>12</v>
      </c>
      <c r="C84" s="3" t="s">
        <v>14</v>
      </c>
      <c r="D84" s="4" t="s">
        <v>14</v>
      </c>
      <c r="E84" s="21">
        <v>100</v>
      </c>
      <c r="F84" s="21" t="s">
        <v>18</v>
      </c>
      <c r="G84" s="21"/>
      <c r="H84" s="21"/>
      <c r="I84" s="21" t="s">
        <v>17</v>
      </c>
      <c r="J84" s="20" t="s">
        <v>76</v>
      </c>
    </row>
    <row r="85" spans="1:10" ht="45" customHeight="1" thickBot="1" x14ac:dyDescent="0.25">
      <c r="A85" s="1" t="s">
        <v>92</v>
      </c>
      <c r="B85" s="2" t="s">
        <v>12</v>
      </c>
      <c r="C85" s="3" t="s">
        <v>14</v>
      </c>
      <c r="D85" s="4" t="s">
        <v>14</v>
      </c>
      <c r="E85" s="21">
        <v>190</v>
      </c>
      <c r="F85" s="21" t="s">
        <v>18</v>
      </c>
      <c r="G85" s="21"/>
      <c r="H85" s="21"/>
      <c r="I85" s="21" t="s">
        <v>17</v>
      </c>
      <c r="J85" s="20" t="s">
        <v>93</v>
      </c>
    </row>
    <row r="86" spans="1:10" ht="45" customHeight="1" x14ac:dyDescent="0.2">
      <c r="A86" s="70" t="s">
        <v>154</v>
      </c>
      <c r="B86" s="93">
        <f>B72-(E79-E80-E81-E83)</f>
        <v>5486</v>
      </c>
      <c r="C86" s="94">
        <f>C72-(E79-E80-E81-E83-E84-E85)</f>
        <v>9587</v>
      </c>
      <c r="D86" s="95">
        <f>D72-(E79-E80-E81-E82-E83-E84-E85)</f>
        <v>15264</v>
      </c>
      <c r="E86" s="96" t="s">
        <v>12</v>
      </c>
      <c r="F86" s="97"/>
      <c r="G86" s="98"/>
      <c r="H86" s="98"/>
      <c r="I86" s="98"/>
      <c r="J86" s="99" t="s">
        <v>12</v>
      </c>
    </row>
    <row r="87" spans="1:10" ht="108" customHeight="1" x14ac:dyDescent="0.2">
      <c r="A87" s="100" t="s">
        <v>155</v>
      </c>
      <c r="B87" s="101">
        <v>900</v>
      </c>
      <c r="C87" s="102">
        <v>2250</v>
      </c>
      <c r="D87" s="103">
        <v>4990</v>
      </c>
      <c r="E87" s="96" t="s">
        <v>12</v>
      </c>
      <c r="F87" s="97"/>
      <c r="G87" s="98"/>
      <c r="H87" s="98"/>
      <c r="I87" s="98"/>
      <c r="J87" s="104"/>
    </row>
    <row r="88" spans="1:10" ht="45" customHeight="1" x14ac:dyDescent="0.2">
      <c r="A88" s="100"/>
      <c r="B88" s="105" t="s">
        <v>149</v>
      </c>
      <c r="C88" s="106" t="s">
        <v>149</v>
      </c>
      <c r="D88" s="107" t="s">
        <v>149</v>
      </c>
      <c r="E88" s="96" t="s">
        <v>12</v>
      </c>
      <c r="F88" s="97"/>
      <c r="G88" s="98"/>
      <c r="H88" s="98"/>
      <c r="I88" s="98"/>
      <c r="J88" s="99" t="s">
        <v>12</v>
      </c>
    </row>
    <row r="89" spans="1:10" ht="45" customHeight="1" thickBot="1" x14ac:dyDescent="0.25">
      <c r="A89" s="108" t="s">
        <v>150</v>
      </c>
      <c r="B89" s="109" t="s">
        <v>156</v>
      </c>
      <c r="C89" s="110">
        <v>640</v>
      </c>
      <c r="D89" s="111">
        <v>2900</v>
      </c>
      <c r="E89" s="96"/>
      <c r="F89" s="97"/>
      <c r="G89" s="98"/>
      <c r="H89" s="98"/>
      <c r="I89" s="98"/>
      <c r="J89" s="99"/>
    </row>
    <row r="90" spans="1:10" ht="45" customHeight="1" x14ac:dyDescent="0.2">
      <c r="B90" s="98"/>
      <c r="C90" s="98"/>
      <c r="D90" s="98"/>
      <c r="E90" s="82"/>
      <c r="F90" s="115"/>
      <c r="G90" s="82"/>
      <c r="H90" s="82"/>
      <c r="I90" s="82"/>
      <c r="J90" s="116"/>
    </row>
    <row r="91" spans="1:10" ht="45" customHeight="1" thickBot="1" x14ac:dyDescent="0.25">
      <c r="A91" s="117"/>
      <c r="B91" s="118"/>
      <c r="C91" s="118"/>
      <c r="D91" s="118"/>
      <c r="E91" s="122"/>
      <c r="F91" s="123"/>
      <c r="G91" s="82"/>
      <c r="H91" s="82"/>
      <c r="I91" s="82"/>
      <c r="J91" s="116"/>
    </row>
    <row r="92" spans="1:10" ht="45" customHeight="1" thickBot="1" x14ac:dyDescent="0.25">
      <c r="A92" s="124" t="s">
        <v>157</v>
      </c>
      <c r="B92" s="125" t="s">
        <v>12</v>
      </c>
      <c r="C92" s="125" t="s">
        <v>12</v>
      </c>
      <c r="D92" s="125" t="s">
        <v>12</v>
      </c>
      <c r="E92" s="125" t="s">
        <v>12</v>
      </c>
      <c r="F92" s="126"/>
      <c r="G92" s="127"/>
      <c r="H92" s="118"/>
      <c r="I92" s="118"/>
      <c r="J92" s="118" t="s">
        <v>12</v>
      </c>
    </row>
    <row r="93" spans="1:10" ht="45" customHeight="1" thickBot="1" x14ac:dyDescent="0.25">
      <c r="A93" s="1" t="s">
        <v>158</v>
      </c>
      <c r="B93" s="19"/>
      <c r="C93" s="19"/>
      <c r="D93" s="19"/>
      <c r="E93" s="21">
        <f>7*3*12</f>
        <v>252</v>
      </c>
      <c r="F93" s="22" t="s">
        <v>296</v>
      </c>
      <c r="G93" s="21" t="s">
        <v>159</v>
      </c>
      <c r="H93" s="21" t="s">
        <v>159</v>
      </c>
      <c r="I93" s="21"/>
      <c r="J93" s="20" t="s">
        <v>160</v>
      </c>
    </row>
    <row r="94" spans="1:10" ht="45" customHeight="1" thickBot="1" x14ac:dyDescent="0.25">
      <c r="A94" s="1" t="s">
        <v>327</v>
      </c>
      <c r="B94" s="19"/>
      <c r="C94" s="19"/>
      <c r="D94" s="19"/>
      <c r="E94" s="21">
        <f>79*12</f>
        <v>948</v>
      </c>
      <c r="F94" s="22" t="s">
        <v>296</v>
      </c>
      <c r="G94" s="21" t="s">
        <v>161</v>
      </c>
      <c r="H94" s="21" t="s">
        <v>161</v>
      </c>
      <c r="I94" s="11"/>
      <c r="J94" s="65" t="s">
        <v>162</v>
      </c>
    </row>
    <row r="95" spans="1:10" ht="72.599999999999994" customHeight="1" thickBot="1" x14ac:dyDescent="0.25">
      <c r="A95" s="1" t="s">
        <v>163</v>
      </c>
      <c r="B95" s="19"/>
      <c r="C95" s="19"/>
      <c r="D95" s="19"/>
      <c r="E95" s="21">
        <f>87*12</f>
        <v>1044</v>
      </c>
      <c r="F95" s="22" t="s">
        <v>296</v>
      </c>
      <c r="G95" s="21" t="s">
        <v>164</v>
      </c>
      <c r="H95" s="21" t="s">
        <v>165</v>
      </c>
      <c r="I95" s="21"/>
      <c r="J95" s="65" t="s">
        <v>166</v>
      </c>
    </row>
    <row r="96" spans="1:10" ht="45" customHeight="1" thickBot="1" x14ac:dyDescent="0.25">
      <c r="A96" s="1" t="s">
        <v>167</v>
      </c>
      <c r="B96" s="19"/>
      <c r="C96" s="19"/>
      <c r="D96" s="19"/>
      <c r="E96" s="21">
        <f>45+50</f>
        <v>95</v>
      </c>
      <c r="F96" s="22" t="s">
        <v>296</v>
      </c>
      <c r="G96" s="21" t="s">
        <v>168</v>
      </c>
      <c r="H96" s="21" t="s">
        <v>168</v>
      </c>
      <c r="I96" s="21"/>
      <c r="J96" s="20" t="s">
        <v>169</v>
      </c>
    </row>
    <row r="97" spans="1:10" ht="45" customHeight="1" thickBot="1" x14ac:dyDescent="0.25">
      <c r="A97" s="1" t="s">
        <v>170</v>
      </c>
      <c r="B97" s="19"/>
      <c r="C97" s="19"/>
      <c r="D97" s="19"/>
      <c r="E97" s="21">
        <f>43*12</f>
        <v>516</v>
      </c>
      <c r="F97" s="22" t="s">
        <v>296</v>
      </c>
      <c r="G97" s="19" t="s">
        <v>171</v>
      </c>
      <c r="H97" s="19" t="s">
        <v>171</v>
      </c>
      <c r="I97" s="21"/>
      <c r="J97" s="65" t="s">
        <v>172</v>
      </c>
    </row>
    <row r="98" spans="1:10" ht="63" customHeight="1" thickBot="1" x14ac:dyDescent="0.25">
      <c r="A98" s="1" t="s">
        <v>328</v>
      </c>
      <c r="B98" s="19"/>
      <c r="C98" s="19"/>
      <c r="D98" s="19"/>
      <c r="E98" s="21">
        <f>29*12</f>
        <v>348</v>
      </c>
      <c r="F98" s="22" t="s">
        <v>296</v>
      </c>
      <c r="G98" s="21" t="s">
        <v>173</v>
      </c>
      <c r="H98" s="21" t="s">
        <v>173</v>
      </c>
      <c r="I98" s="21"/>
      <c r="J98" s="65" t="s">
        <v>174</v>
      </c>
    </row>
    <row r="99" spans="1:10" ht="45" customHeight="1" thickBot="1" x14ac:dyDescent="0.25">
      <c r="A99" s="1" t="s">
        <v>175</v>
      </c>
      <c r="B99" s="19"/>
      <c r="C99" s="19"/>
      <c r="D99" s="19"/>
      <c r="E99" s="21">
        <f>43*12</f>
        <v>516</v>
      </c>
      <c r="F99" s="22" t="s">
        <v>296</v>
      </c>
      <c r="G99" s="21" t="s">
        <v>176</v>
      </c>
      <c r="H99" s="21" t="s">
        <v>176</v>
      </c>
      <c r="I99" s="21"/>
      <c r="J99" s="65" t="s">
        <v>177</v>
      </c>
    </row>
    <row r="100" spans="1:10" ht="45" customHeight="1" thickBot="1" x14ac:dyDescent="0.25">
      <c r="A100" s="1" t="s">
        <v>329</v>
      </c>
      <c r="B100" s="19"/>
      <c r="C100" s="19"/>
      <c r="D100" s="19"/>
      <c r="E100" s="21">
        <f>10*12</f>
        <v>120</v>
      </c>
      <c r="F100" s="22" t="s">
        <v>296</v>
      </c>
      <c r="G100" s="21" t="s">
        <v>178</v>
      </c>
      <c r="H100" s="21"/>
      <c r="I100" s="21"/>
      <c r="J100" s="20" t="s">
        <v>179</v>
      </c>
    </row>
    <row r="101" spans="1:10" ht="60" customHeight="1" thickBot="1" x14ac:dyDescent="0.25">
      <c r="A101" s="1" t="s">
        <v>330</v>
      </c>
      <c r="B101" s="19"/>
      <c r="C101" s="19"/>
      <c r="D101" s="19"/>
      <c r="E101" s="21">
        <f>29*12</f>
        <v>348</v>
      </c>
      <c r="F101" s="22" t="s">
        <v>296</v>
      </c>
      <c r="G101" s="21" t="s">
        <v>180</v>
      </c>
      <c r="H101" s="21"/>
      <c r="I101" s="21"/>
      <c r="J101" s="20" t="s">
        <v>181</v>
      </c>
    </row>
    <row r="102" spans="1:10" ht="48" customHeight="1" thickBot="1" x14ac:dyDescent="0.25">
      <c r="A102" s="1" t="s">
        <v>331</v>
      </c>
      <c r="B102" s="19"/>
      <c r="C102" s="19"/>
      <c r="D102" s="19"/>
      <c r="E102" s="21">
        <f>47*12</f>
        <v>564</v>
      </c>
      <c r="F102" s="22" t="s">
        <v>296</v>
      </c>
      <c r="G102" s="21" t="s">
        <v>182</v>
      </c>
      <c r="H102" s="21" t="s">
        <v>182</v>
      </c>
      <c r="I102" s="21"/>
      <c r="J102" s="65" t="s">
        <v>183</v>
      </c>
    </row>
    <row r="103" spans="1:10" ht="45" customHeight="1" thickBot="1" x14ac:dyDescent="0.25">
      <c r="A103" s="1" t="s">
        <v>184</v>
      </c>
      <c r="B103" s="19"/>
      <c r="C103" s="19"/>
      <c r="D103" s="19"/>
      <c r="E103" s="21">
        <v>349</v>
      </c>
      <c r="F103" s="22" t="s">
        <v>296</v>
      </c>
      <c r="G103" s="21" t="s">
        <v>173</v>
      </c>
      <c r="H103" s="21" t="s">
        <v>173</v>
      </c>
      <c r="I103" s="21"/>
      <c r="J103" s="20" t="s">
        <v>185</v>
      </c>
    </row>
    <row r="104" spans="1:10" ht="67.8" thickBot="1" x14ac:dyDescent="0.25">
      <c r="A104" s="1" t="s">
        <v>332</v>
      </c>
      <c r="B104" s="19"/>
      <c r="C104" s="19"/>
      <c r="D104" s="19"/>
      <c r="E104" s="21">
        <f>60+80</f>
        <v>140</v>
      </c>
      <c r="F104" s="22" t="s">
        <v>296</v>
      </c>
      <c r="G104" s="21" t="s">
        <v>186</v>
      </c>
      <c r="H104" s="21" t="s">
        <v>309</v>
      </c>
      <c r="I104" s="21"/>
      <c r="J104" s="20" t="s">
        <v>187</v>
      </c>
    </row>
    <row r="105" spans="1:10" ht="45" customHeight="1" thickBot="1" x14ac:dyDescent="0.25">
      <c r="A105" s="1" t="s">
        <v>188</v>
      </c>
      <c r="B105" s="19"/>
      <c r="C105" s="19"/>
      <c r="D105" s="19"/>
      <c r="E105" s="21">
        <v>150</v>
      </c>
      <c r="F105" s="22" t="s">
        <v>296</v>
      </c>
      <c r="G105" s="21"/>
      <c r="H105" s="21"/>
      <c r="I105" s="21"/>
      <c r="J105" s="20" t="s">
        <v>189</v>
      </c>
    </row>
    <row r="106" spans="1:10" ht="45" customHeight="1" x14ac:dyDescent="0.2">
      <c r="A106" s="70"/>
      <c r="B106" s="128" t="s">
        <v>190</v>
      </c>
      <c r="C106" s="129"/>
      <c r="D106" s="129"/>
      <c r="E106" s="129"/>
      <c r="F106" s="129"/>
      <c r="G106" s="130"/>
      <c r="H106" s="131"/>
      <c r="I106" s="131"/>
      <c r="J106" s="132"/>
    </row>
    <row r="107" spans="1:10" ht="45" customHeight="1" x14ac:dyDescent="0.2">
      <c r="A107" s="100"/>
      <c r="B107" s="133" t="s">
        <v>191</v>
      </c>
      <c r="C107" s="134"/>
      <c r="D107" s="134"/>
      <c r="E107" s="134"/>
      <c r="F107" s="134"/>
      <c r="G107" s="134"/>
      <c r="H107" s="134"/>
      <c r="I107" s="134"/>
      <c r="J107" s="135"/>
    </row>
    <row r="108" spans="1:10" ht="45" customHeight="1" x14ac:dyDescent="0.2">
      <c r="A108" s="100"/>
      <c r="B108" s="136" t="s">
        <v>192</v>
      </c>
      <c r="C108" s="137"/>
      <c r="D108" s="137"/>
      <c r="E108" s="137"/>
      <c r="F108" s="137"/>
      <c r="G108" s="137"/>
      <c r="H108" s="137"/>
      <c r="I108" s="137"/>
      <c r="J108" s="138"/>
    </row>
    <row r="109" spans="1:10" ht="45" customHeight="1" x14ac:dyDescent="0.2">
      <c r="A109" s="100"/>
      <c r="B109" s="133" t="s">
        <v>193</v>
      </c>
      <c r="C109" s="134"/>
      <c r="D109" s="134"/>
      <c r="E109" s="134"/>
      <c r="F109" s="134"/>
      <c r="G109" s="134"/>
      <c r="H109" s="134"/>
      <c r="I109" s="134"/>
      <c r="J109" s="135"/>
    </row>
    <row r="110" spans="1:10" ht="45" customHeight="1" thickBot="1" x14ac:dyDescent="0.25">
      <c r="A110" s="108"/>
      <c r="B110" s="139" t="s">
        <v>194</v>
      </c>
      <c r="C110" s="140"/>
      <c r="D110" s="140"/>
      <c r="E110" s="140"/>
      <c r="F110" s="140"/>
      <c r="G110" s="140"/>
      <c r="H110" s="140"/>
      <c r="I110" s="140"/>
      <c r="J110" s="141"/>
    </row>
    <row r="111" spans="1:10" ht="45" customHeight="1" x14ac:dyDescent="0.2">
      <c r="A111" s="112" t="s">
        <v>295</v>
      </c>
      <c r="B111" s="114"/>
      <c r="C111" s="114"/>
      <c r="D111" s="114"/>
      <c r="E111" s="113"/>
      <c r="F111" s="142"/>
      <c r="G111" s="113"/>
      <c r="H111" s="38"/>
      <c r="I111" s="113"/>
      <c r="J111" s="143"/>
    </row>
    <row r="112" spans="1:10" ht="45" customHeight="1" thickBot="1" x14ac:dyDescent="0.25">
      <c r="A112" s="117"/>
    </row>
    <row r="113" spans="1:10" ht="45" customHeight="1" thickBot="1" x14ac:dyDescent="0.25">
      <c r="A113" s="146" t="s">
        <v>195</v>
      </c>
      <c r="B113" s="147"/>
      <c r="C113" s="148"/>
      <c r="D113" s="148"/>
      <c r="E113" s="148"/>
      <c r="F113" s="149"/>
      <c r="G113" s="148"/>
      <c r="H113" s="150"/>
      <c r="I113" s="148"/>
      <c r="J113" s="151"/>
    </row>
    <row r="114" spans="1:10" ht="45" customHeight="1" thickBot="1" x14ac:dyDescent="0.25">
      <c r="A114" s="1" t="s">
        <v>196</v>
      </c>
      <c r="B114" s="11"/>
      <c r="C114" s="11"/>
      <c r="D114" s="11"/>
      <c r="E114" s="11" t="s">
        <v>197</v>
      </c>
      <c r="F114" s="152"/>
      <c r="G114" s="11"/>
      <c r="H114" s="10"/>
      <c r="I114" s="11"/>
      <c r="J114" s="153" t="s">
        <v>198</v>
      </c>
    </row>
    <row r="115" spans="1:10" ht="45" customHeight="1" thickBot="1" x14ac:dyDescent="0.25">
      <c r="A115" s="1" t="s">
        <v>199</v>
      </c>
      <c r="B115" s="11"/>
      <c r="C115" s="11"/>
      <c r="D115" s="11"/>
      <c r="E115" s="11" t="s">
        <v>197</v>
      </c>
      <c r="F115" s="152"/>
      <c r="G115" s="11"/>
      <c r="H115" s="10"/>
      <c r="I115" s="11"/>
      <c r="J115" s="12" t="s">
        <v>200</v>
      </c>
    </row>
    <row r="116" spans="1:10" ht="45" customHeight="1" thickBot="1" x14ac:dyDescent="0.25">
      <c r="A116" s="1" t="s">
        <v>201</v>
      </c>
      <c r="B116" s="11"/>
      <c r="C116" s="11"/>
      <c r="D116" s="11"/>
      <c r="E116" s="11" t="s">
        <v>197</v>
      </c>
      <c r="F116" s="152"/>
      <c r="G116" s="11"/>
      <c r="H116" s="10"/>
      <c r="I116" s="11"/>
      <c r="J116" s="153" t="s">
        <v>202</v>
      </c>
    </row>
    <row r="117" spans="1:10" ht="45" customHeight="1" thickBot="1" x14ac:dyDescent="0.25">
      <c r="A117" s="1" t="s">
        <v>203</v>
      </c>
      <c r="B117" s="11"/>
      <c r="C117" s="11"/>
      <c r="D117" s="11"/>
      <c r="E117" s="11" t="s">
        <v>197</v>
      </c>
      <c r="F117" s="152"/>
      <c r="G117" s="11"/>
      <c r="H117" s="10"/>
      <c r="I117" s="11"/>
      <c r="J117" s="12" t="s">
        <v>204</v>
      </c>
    </row>
    <row r="118" spans="1:10" ht="45" customHeight="1" thickBot="1" x14ac:dyDescent="0.25">
      <c r="A118" s="1" t="s">
        <v>205</v>
      </c>
      <c r="B118" s="11"/>
      <c r="C118" s="11"/>
      <c r="D118" s="11"/>
      <c r="E118" s="11" t="s">
        <v>197</v>
      </c>
      <c r="F118" s="152"/>
      <c r="G118" s="11"/>
      <c r="H118" s="10"/>
      <c r="I118" s="11"/>
      <c r="J118" s="12" t="s">
        <v>206</v>
      </c>
    </row>
    <row r="119" spans="1:10" ht="45" customHeight="1" thickBot="1" x14ac:dyDescent="0.25">
      <c r="A119" s="1" t="s">
        <v>207</v>
      </c>
      <c r="B119" s="11"/>
      <c r="C119" s="11"/>
      <c r="D119" s="11"/>
      <c r="E119" s="11" t="s">
        <v>197</v>
      </c>
      <c r="F119" s="152"/>
      <c r="G119" s="11"/>
      <c r="H119" s="10"/>
      <c r="I119" s="11"/>
      <c r="J119" s="12" t="s">
        <v>208</v>
      </c>
    </row>
    <row r="120" spans="1:10" ht="45" customHeight="1" thickBot="1" x14ac:dyDescent="0.25">
      <c r="A120" s="1" t="s">
        <v>209</v>
      </c>
      <c r="B120" s="11"/>
      <c r="C120" s="11"/>
      <c r="D120" s="11"/>
      <c r="E120" s="11" t="s">
        <v>197</v>
      </c>
      <c r="F120" s="152"/>
      <c r="G120" s="11"/>
      <c r="H120" s="10"/>
      <c r="I120" s="11"/>
      <c r="J120" s="12" t="s">
        <v>210</v>
      </c>
    </row>
    <row r="121" spans="1:10" ht="45" customHeight="1" thickBot="1" x14ac:dyDescent="0.25">
      <c r="A121" s="1" t="s">
        <v>211</v>
      </c>
      <c r="B121" s="11"/>
      <c r="C121" s="11"/>
      <c r="D121" s="11"/>
      <c r="E121" s="11" t="s">
        <v>197</v>
      </c>
      <c r="F121" s="152"/>
      <c r="G121" s="11"/>
      <c r="H121" s="10"/>
      <c r="I121" s="11"/>
      <c r="J121" s="12" t="s">
        <v>212</v>
      </c>
    </row>
    <row r="122" spans="1:10" ht="45" customHeight="1" thickBot="1" x14ac:dyDescent="0.25">
      <c r="A122" s="1" t="s">
        <v>213</v>
      </c>
      <c r="B122" s="11"/>
      <c r="C122" s="11"/>
      <c r="D122" s="11"/>
      <c r="E122" s="11" t="s">
        <v>197</v>
      </c>
      <c r="F122" s="152"/>
      <c r="G122" s="11"/>
      <c r="H122" s="10"/>
      <c r="I122" s="11"/>
      <c r="J122" s="12" t="s">
        <v>214</v>
      </c>
    </row>
    <row r="123" spans="1:10" ht="45" customHeight="1" thickBot="1" x14ac:dyDescent="0.25">
      <c r="A123" s="1" t="s">
        <v>215</v>
      </c>
      <c r="B123" s="11"/>
      <c r="C123" s="11"/>
      <c r="D123" s="11"/>
      <c r="E123" s="11" t="s">
        <v>197</v>
      </c>
      <c r="F123" s="152"/>
      <c r="G123" s="11"/>
      <c r="H123" s="10"/>
      <c r="I123" s="11"/>
      <c r="J123" s="12" t="s">
        <v>216</v>
      </c>
    </row>
    <row r="124" spans="1:10" ht="45" customHeight="1" thickBot="1" x14ac:dyDescent="0.25">
      <c r="A124" s="1" t="s">
        <v>217</v>
      </c>
      <c r="B124" s="11"/>
      <c r="C124" s="11"/>
      <c r="D124" s="11"/>
      <c r="E124" s="11" t="s">
        <v>197</v>
      </c>
      <c r="F124" s="152"/>
      <c r="G124" s="11"/>
      <c r="H124" s="10"/>
      <c r="I124" s="11"/>
      <c r="J124" s="12" t="s">
        <v>218</v>
      </c>
    </row>
    <row r="125" spans="1:10" ht="45" customHeight="1" thickBot="1" x14ac:dyDescent="0.25">
      <c r="A125" s="1" t="s">
        <v>219</v>
      </c>
      <c r="B125" s="11"/>
      <c r="C125" s="11"/>
      <c r="D125" s="11"/>
      <c r="E125" s="11" t="s">
        <v>197</v>
      </c>
      <c r="F125" s="152"/>
      <c r="G125" s="11"/>
      <c r="H125" s="10"/>
      <c r="I125" s="11"/>
      <c r="J125" s="12" t="s">
        <v>220</v>
      </c>
    </row>
    <row r="126" spans="1:10" ht="45" customHeight="1" thickBot="1" x14ac:dyDescent="0.25">
      <c r="A126" s="1" t="s">
        <v>221</v>
      </c>
      <c r="B126" s="11"/>
      <c r="C126" s="11"/>
      <c r="D126" s="11"/>
      <c r="E126" s="11" t="s">
        <v>197</v>
      </c>
      <c r="F126" s="152"/>
      <c r="G126" s="11"/>
      <c r="H126" s="10"/>
      <c r="I126" s="11"/>
      <c r="J126" s="12" t="s">
        <v>222</v>
      </c>
    </row>
    <row r="127" spans="1:10" ht="45" customHeight="1" thickBot="1" x14ac:dyDescent="0.25">
      <c r="A127" s="1" t="s">
        <v>223</v>
      </c>
      <c r="B127" s="11"/>
      <c r="C127" s="11"/>
      <c r="D127" s="11"/>
      <c r="E127" s="11" t="s">
        <v>197</v>
      </c>
      <c r="F127" s="152"/>
      <c r="G127" s="11"/>
      <c r="H127" s="10"/>
      <c r="I127" s="11"/>
      <c r="J127" s="12" t="s">
        <v>224</v>
      </c>
    </row>
    <row r="128" spans="1:10" ht="45" customHeight="1" thickBot="1" x14ac:dyDescent="0.25">
      <c r="A128" s="1" t="s">
        <v>225</v>
      </c>
      <c r="B128" s="11"/>
      <c r="C128" s="11"/>
      <c r="D128" s="11"/>
      <c r="E128" s="11" t="s">
        <v>197</v>
      </c>
      <c r="F128" s="152"/>
      <c r="G128" s="11"/>
      <c r="H128" s="10"/>
      <c r="I128" s="11"/>
      <c r="J128" s="12" t="s">
        <v>226</v>
      </c>
    </row>
    <row r="129" spans="1:10" ht="45" customHeight="1" thickBot="1" x14ac:dyDescent="0.25">
      <c r="A129" s="1" t="s">
        <v>227</v>
      </c>
      <c r="B129" s="11"/>
      <c r="C129" s="11"/>
      <c r="D129" s="11"/>
      <c r="E129" s="11" t="s">
        <v>197</v>
      </c>
      <c r="F129" s="152"/>
      <c r="G129" s="11"/>
      <c r="H129" s="10"/>
      <c r="I129" s="11"/>
      <c r="J129" s="12" t="s">
        <v>228</v>
      </c>
    </row>
    <row r="130" spans="1:10" ht="45" customHeight="1" thickBot="1" x14ac:dyDescent="0.25">
      <c r="A130" s="1" t="s">
        <v>229</v>
      </c>
      <c r="B130" s="11"/>
      <c r="C130" s="11"/>
      <c r="D130" s="11"/>
      <c r="E130" s="11" t="s">
        <v>197</v>
      </c>
      <c r="F130" s="152"/>
      <c r="G130" s="11"/>
      <c r="H130" s="10"/>
      <c r="I130" s="11"/>
      <c r="J130" s="12" t="s">
        <v>230</v>
      </c>
    </row>
    <row r="131" spans="1:10" ht="45" customHeight="1" thickBot="1" x14ac:dyDescent="0.25">
      <c r="A131" s="1" t="s">
        <v>231</v>
      </c>
      <c r="B131" s="11"/>
      <c r="C131" s="11"/>
      <c r="D131" s="11"/>
      <c r="E131" s="11" t="s">
        <v>197</v>
      </c>
      <c r="F131" s="152"/>
      <c r="G131" s="11"/>
      <c r="H131" s="10"/>
      <c r="I131" s="11"/>
      <c r="J131" s="12" t="s">
        <v>232</v>
      </c>
    </row>
    <row r="132" spans="1:10" ht="45" customHeight="1" thickBot="1" x14ac:dyDescent="0.25">
      <c r="A132" s="1" t="s">
        <v>233</v>
      </c>
      <c r="B132" s="11"/>
      <c r="C132" s="11"/>
      <c r="D132" s="11"/>
      <c r="E132" s="11" t="s">
        <v>197</v>
      </c>
      <c r="F132" s="152"/>
      <c r="G132" s="11"/>
      <c r="H132" s="10"/>
      <c r="I132" s="11"/>
      <c r="J132" s="12" t="s">
        <v>234</v>
      </c>
    </row>
    <row r="133" spans="1:10" ht="45" customHeight="1" thickBot="1" x14ac:dyDescent="0.25">
      <c r="A133" s="1" t="s">
        <v>235</v>
      </c>
      <c r="B133" s="11"/>
      <c r="C133" s="11"/>
      <c r="D133" s="11"/>
      <c r="E133" s="11" t="s">
        <v>197</v>
      </c>
      <c r="F133" s="152"/>
      <c r="G133" s="11"/>
      <c r="H133" s="10"/>
      <c r="I133" s="11"/>
      <c r="J133" s="12" t="s">
        <v>236</v>
      </c>
    </row>
    <row r="134" spans="1:10" ht="45" customHeight="1" thickBot="1" x14ac:dyDescent="0.25">
      <c r="A134" s="1" t="s">
        <v>237</v>
      </c>
      <c r="B134" s="11"/>
      <c r="C134" s="11"/>
      <c r="D134" s="11"/>
      <c r="E134" s="11" t="s">
        <v>197</v>
      </c>
      <c r="F134" s="152"/>
      <c r="G134" s="11"/>
      <c r="H134" s="10"/>
      <c r="I134" s="11"/>
      <c r="J134" s="12" t="s">
        <v>238</v>
      </c>
    </row>
    <row r="135" spans="1:10" ht="45" customHeight="1" thickBot="1" x14ac:dyDescent="0.25">
      <c r="A135" s="1" t="s">
        <v>239</v>
      </c>
      <c r="B135" s="11"/>
      <c r="C135" s="11"/>
      <c r="D135" s="11"/>
      <c r="E135" s="11" t="s">
        <v>197</v>
      </c>
      <c r="F135" s="152"/>
      <c r="G135" s="11"/>
      <c r="H135" s="10"/>
      <c r="I135" s="11"/>
      <c r="J135" s="12" t="s">
        <v>240</v>
      </c>
    </row>
    <row r="136" spans="1:10" ht="45" customHeight="1" thickBot="1" x14ac:dyDescent="0.25">
      <c r="A136" s="1" t="s">
        <v>241</v>
      </c>
      <c r="B136" s="11"/>
      <c r="C136" s="11"/>
      <c r="D136" s="11"/>
      <c r="E136" s="11" t="s">
        <v>197</v>
      </c>
      <c r="F136" s="152"/>
      <c r="G136" s="11"/>
      <c r="H136" s="10"/>
      <c r="I136" s="11"/>
      <c r="J136" s="12" t="s">
        <v>242</v>
      </c>
    </row>
    <row r="137" spans="1:10" ht="45" customHeight="1" thickBot="1" x14ac:dyDescent="0.25">
      <c r="A137" s="1" t="s">
        <v>243</v>
      </c>
      <c r="B137" s="11"/>
      <c r="C137" s="11"/>
      <c r="D137" s="11"/>
      <c r="E137" s="11" t="s">
        <v>197</v>
      </c>
      <c r="F137" s="152"/>
      <c r="G137" s="11"/>
      <c r="H137" s="10"/>
      <c r="I137" s="11"/>
      <c r="J137" s="12" t="s">
        <v>244</v>
      </c>
    </row>
    <row r="138" spans="1:10" ht="45" customHeight="1" thickBot="1" x14ac:dyDescent="0.25">
      <c r="A138" s="1" t="s">
        <v>245</v>
      </c>
      <c r="B138" s="11"/>
      <c r="C138" s="11"/>
      <c r="D138" s="11"/>
      <c r="E138" s="11" t="s">
        <v>197</v>
      </c>
      <c r="F138" s="152"/>
      <c r="G138" s="11"/>
      <c r="H138" s="10"/>
      <c r="I138" s="11"/>
      <c r="J138" s="12" t="s">
        <v>246</v>
      </c>
    </row>
    <row r="139" spans="1:10" ht="45" customHeight="1" thickBot="1" x14ac:dyDescent="0.25">
      <c r="A139" s="1" t="s">
        <v>247</v>
      </c>
      <c r="B139" s="11"/>
      <c r="C139" s="11"/>
      <c r="D139" s="11"/>
      <c r="E139" s="11" t="s">
        <v>197</v>
      </c>
      <c r="F139" s="152"/>
      <c r="G139" s="11"/>
      <c r="H139" s="10"/>
      <c r="I139" s="11"/>
      <c r="J139" s="12" t="s">
        <v>248</v>
      </c>
    </row>
    <row r="140" spans="1:10" ht="45" customHeight="1" thickBot="1" x14ac:dyDescent="0.25">
      <c r="A140" s="1" t="s">
        <v>249</v>
      </c>
      <c r="B140" s="11"/>
      <c r="C140" s="11"/>
      <c r="D140" s="11"/>
      <c r="E140" s="11" t="s">
        <v>197</v>
      </c>
      <c r="F140" s="152"/>
      <c r="G140" s="11"/>
      <c r="H140" s="10"/>
      <c r="I140" s="11"/>
      <c r="J140" s="12" t="s">
        <v>250</v>
      </c>
    </row>
    <row r="141" spans="1:10" ht="45" customHeight="1" thickBot="1" x14ac:dyDescent="0.25">
      <c r="A141" s="1" t="s">
        <v>251</v>
      </c>
      <c r="B141" s="11"/>
      <c r="C141" s="11"/>
      <c r="D141" s="11"/>
      <c r="E141" s="11" t="s">
        <v>197</v>
      </c>
      <c r="F141" s="152"/>
      <c r="G141" s="11"/>
      <c r="H141" s="10"/>
      <c r="I141" s="11"/>
      <c r="J141" s="12" t="s">
        <v>252</v>
      </c>
    </row>
    <row r="142" spans="1:10" ht="45" customHeight="1" thickBot="1" x14ac:dyDescent="0.25">
      <c r="A142" s="1" t="s">
        <v>253</v>
      </c>
      <c r="B142" s="11"/>
      <c r="C142" s="11"/>
      <c r="D142" s="11"/>
      <c r="E142" s="11" t="s">
        <v>197</v>
      </c>
      <c r="F142" s="152"/>
      <c r="G142" s="11"/>
      <c r="H142" s="10"/>
      <c r="I142" s="11"/>
      <c r="J142" s="12" t="s">
        <v>254</v>
      </c>
    </row>
    <row r="143" spans="1:10" ht="45" customHeight="1" thickBot="1" x14ac:dyDescent="0.25">
      <c r="A143" s="1" t="s">
        <v>255</v>
      </c>
      <c r="B143" s="11"/>
      <c r="C143" s="11"/>
      <c r="D143" s="11"/>
      <c r="E143" s="11" t="s">
        <v>197</v>
      </c>
      <c r="F143" s="152"/>
      <c r="G143" s="11"/>
      <c r="H143" s="10"/>
      <c r="I143" s="11"/>
      <c r="J143" s="12" t="s">
        <v>256</v>
      </c>
    </row>
    <row r="144" spans="1:10" ht="45" customHeight="1" thickBot="1" x14ac:dyDescent="0.25">
      <c r="A144" s="1" t="s">
        <v>257</v>
      </c>
      <c r="B144" s="11"/>
      <c r="C144" s="11"/>
      <c r="D144" s="11"/>
      <c r="E144" s="11" t="s">
        <v>197</v>
      </c>
      <c r="F144" s="152"/>
      <c r="G144" s="11"/>
      <c r="H144" s="10"/>
      <c r="I144" s="11"/>
      <c r="J144" s="12" t="s">
        <v>258</v>
      </c>
    </row>
    <row r="145" spans="1:10" ht="45" customHeight="1" thickBot="1" x14ac:dyDescent="0.25">
      <c r="A145" s="1" t="s">
        <v>259</v>
      </c>
      <c r="B145" s="11"/>
      <c r="C145" s="11"/>
      <c r="D145" s="11"/>
      <c r="E145" s="11" t="s">
        <v>197</v>
      </c>
      <c r="F145" s="152"/>
      <c r="G145" s="11"/>
      <c r="H145" s="10"/>
      <c r="I145" s="11"/>
      <c r="J145" s="12" t="s">
        <v>260</v>
      </c>
    </row>
    <row r="146" spans="1:10" ht="45" customHeight="1" thickBot="1" x14ac:dyDescent="0.25">
      <c r="A146" s="1" t="s">
        <v>261</v>
      </c>
      <c r="B146" s="11"/>
      <c r="C146" s="11"/>
      <c r="D146" s="11"/>
      <c r="E146" s="11" t="s">
        <v>197</v>
      </c>
      <c r="F146" s="152"/>
      <c r="G146" s="11"/>
      <c r="H146" s="10"/>
      <c r="I146" s="11"/>
      <c r="J146" s="12" t="s">
        <v>262</v>
      </c>
    </row>
    <row r="147" spans="1:10" ht="45" customHeight="1" thickBot="1" x14ac:dyDescent="0.25">
      <c r="A147" s="1" t="s">
        <v>263</v>
      </c>
      <c r="B147" s="11"/>
      <c r="C147" s="11"/>
      <c r="D147" s="11"/>
      <c r="E147" s="11" t="s">
        <v>197</v>
      </c>
      <c r="F147" s="152"/>
      <c r="G147" s="11"/>
      <c r="H147" s="10"/>
      <c r="I147" s="11"/>
      <c r="J147" s="12" t="s">
        <v>264</v>
      </c>
    </row>
    <row r="148" spans="1:10" ht="45" customHeight="1" thickBot="1" x14ac:dyDescent="0.25">
      <c r="A148" s="1" t="s">
        <v>265</v>
      </c>
      <c r="B148" s="11"/>
      <c r="C148" s="11"/>
      <c r="D148" s="11"/>
      <c r="E148" s="11" t="s">
        <v>197</v>
      </c>
      <c r="F148" s="152"/>
      <c r="G148" s="11"/>
      <c r="H148" s="10"/>
      <c r="I148" s="11"/>
      <c r="J148" s="12" t="s">
        <v>266</v>
      </c>
    </row>
    <row r="149" spans="1:10" ht="45" customHeight="1" thickBot="1" x14ac:dyDescent="0.25">
      <c r="A149" s="1" t="s">
        <v>267</v>
      </c>
      <c r="B149" s="11"/>
      <c r="C149" s="11"/>
      <c r="D149" s="11"/>
      <c r="E149" s="11" t="s">
        <v>197</v>
      </c>
      <c r="F149" s="152"/>
      <c r="G149" s="11"/>
      <c r="H149" s="10"/>
      <c r="I149" s="11"/>
      <c r="J149" s="12" t="s">
        <v>268</v>
      </c>
    </row>
    <row r="150" spans="1:10" ht="45" customHeight="1" thickBot="1" x14ac:dyDescent="0.25">
      <c r="A150" s="1" t="s">
        <v>269</v>
      </c>
      <c r="B150" s="11"/>
      <c r="C150" s="11"/>
      <c r="D150" s="11"/>
      <c r="E150" s="11" t="s">
        <v>197</v>
      </c>
      <c r="F150" s="152"/>
      <c r="G150" s="11"/>
      <c r="H150" s="10"/>
      <c r="I150" s="11"/>
      <c r="J150" s="12" t="s">
        <v>270</v>
      </c>
    </row>
    <row r="151" spans="1:10" ht="45" customHeight="1" thickBot="1" x14ac:dyDescent="0.25">
      <c r="A151" s="1" t="s">
        <v>271</v>
      </c>
      <c r="B151" s="11"/>
      <c r="C151" s="11"/>
      <c r="D151" s="11"/>
      <c r="E151" s="11" t="s">
        <v>197</v>
      </c>
      <c r="F151" s="152"/>
      <c r="G151" s="11"/>
      <c r="H151" s="10"/>
      <c r="I151" s="11"/>
      <c r="J151" s="12" t="s">
        <v>272</v>
      </c>
    </row>
    <row r="152" spans="1:10" ht="45" customHeight="1" thickBot="1" x14ac:dyDescent="0.25">
      <c r="A152" s="1" t="s">
        <v>273</v>
      </c>
      <c r="B152" s="11"/>
      <c r="C152" s="11"/>
      <c r="D152" s="11"/>
      <c r="E152" s="11" t="s">
        <v>197</v>
      </c>
      <c r="F152" s="152"/>
      <c r="G152" s="11"/>
      <c r="H152" s="10"/>
      <c r="I152" s="11"/>
      <c r="J152" s="12" t="s">
        <v>274</v>
      </c>
    </row>
    <row r="153" spans="1:10" ht="45" customHeight="1" thickBot="1" x14ac:dyDescent="0.25">
      <c r="A153" s="1" t="s">
        <v>275</v>
      </c>
      <c r="B153" s="11"/>
      <c r="C153" s="11"/>
      <c r="D153" s="11"/>
      <c r="E153" s="11" t="s">
        <v>197</v>
      </c>
      <c r="F153" s="152"/>
      <c r="G153" s="11"/>
      <c r="H153" s="10"/>
      <c r="I153" s="11"/>
      <c r="J153" s="12" t="s">
        <v>276</v>
      </c>
    </row>
    <row r="154" spans="1:10" ht="45" customHeight="1" thickBot="1" x14ac:dyDescent="0.25">
      <c r="A154" s="1" t="s">
        <v>277</v>
      </c>
      <c r="B154" s="11"/>
      <c r="C154" s="11"/>
      <c r="D154" s="11"/>
      <c r="E154" s="11" t="s">
        <v>197</v>
      </c>
      <c r="F154" s="152"/>
      <c r="G154" s="11"/>
      <c r="H154" s="10"/>
      <c r="I154" s="11"/>
      <c r="J154" s="12" t="s">
        <v>278</v>
      </c>
    </row>
    <row r="155" spans="1:10" ht="45" customHeight="1" thickBot="1" x14ac:dyDescent="0.25">
      <c r="A155" s="1" t="s">
        <v>279</v>
      </c>
      <c r="B155" s="11"/>
      <c r="C155" s="11"/>
      <c r="D155" s="11"/>
      <c r="E155" s="11" t="s">
        <v>197</v>
      </c>
      <c r="F155" s="152"/>
      <c r="G155" s="11"/>
      <c r="H155" s="10"/>
      <c r="I155" s="11"/>
      <c r="J155" s="12" t="s">
        <v>280</v>
      </c>
    </row>
    <row r="156" spans="1:10" ht="45" customHeight="1" thickBot="1" x14ac:dyDescent="0.25">
      <c r="A156" s="1" t="s">
        <v>281</v>
      </c>
      <c r="B156" s="11"/>
      <c r="C156" s="11"/>
      <c r="D156" s="11"/>
      <c r="E156" s="11" t="s">
        <v>197</v>
      </c>
      <c r="F156" s="152"/>
      <c r="G156" s="11"/>
      <c r="H156" s="10"/>
      <c r="I156" s="11"/>
      <c r="J156" s="12" t="s">
        <v>282</v>
      </c>
    </row>
    <row r="157" spans="1:10" ht="45" customHeight="1" thickBot="1" x14ac:dyDescent="0.25">
      <c r="A157" s="1" t="s">
        <v>283</v>
      </c>
      <c r="B157" s="11"/>
      <c r="C157" s="11"/>
      <c r="D157" s="11"/>
      <c r="E157" s="11" t="s">
        <v>197</v>
      </c>
      <c r="F157" s="152"/>
      <c r="G157" s="11"/>
      <c r="H157" s="10"/>
      <c r="I157" s="11"/>
      <c r="J157" s="12" t="s">
        <v>284</v>
      </c>
    </row>
    <row r="158" spans="1:10" ht="45" customHeight="1" thickBot="1" x14ac:dyDescent="0.25">
      <c r="A158" s="1" t="s">
        <v>285</v>
      </c>
      <c r="B158" s="11"/>
      <c r="C158" s="11"/>
      <c r="D158" s="11"/>
      <c r="E158" s="11" t="s">
        <v>197</v>
      </c>
      <c r="F158" s="152"/>
      <c r="G158" s="11"/>
      <c r="H158" s="10"/>
      <c r="I158" s="11"/>
      <c r="J158" s="12" t="s">
        <v>286</v>
      </c>
    </row>
    <row r="159" spans="1:10" ht="45" customHeight="1" thickBot="1" x14ac:dyDescent="0.25">
      <c r="A159" s="1" t="s">
        <v>287</v>
      </c>
      <c r="B159" s="11"/>
      <c r="C159" s="11"/>
      <c r="D159" s="11"/>
      <c r="E159" s="11" t="s">
        <v>197</v>
      </c>
      <c r="F159" s="152"/>
      <c r="G159" s="11"/>
      <c r="H159" s="10"/>
      <c r="I159" s="11"/>
      <c r="J159" s="12" t="s">
        <v>288</v>
      </c>
    </row>
    <row r="160" spans="1:10" ht="45" customHeight="1" thickBot="1" x14ac:dyDescent="0.25">
      <c r="A160" s="1" t="s">
        <v>289</v>
      </c>
      <c r="B160" s="11"/>
      <c r="C160" s="11"/>
      <c r="D160" s="11"/>
      <c r="E160" s="11" t="s">
        <v>197</v>
      </c>
      <c r="F160" s="152"/>
      <c r="G160" s="11"/>
      <c r="H160" s="10"/>
      <c r="I160" s="11"/>
      <c r="J160" s="12" t="s">
        <v>290</v>
      </c>
    </row>
    <row r="161" spans="1:10" ht="45" customHeight="1" thickBot="1" x14ac:dyDescent="0.25">
      <c r="A161" s="1" t="s">
        <v>291</v>
      </c>
      <c r="B161" s="11"/>
      <c r="C161" s="11"/>
      <c r="D161" s="11"/>
      <c r="E161" s="11" t="s">
        <v>197</v>
      </c>
      <c r="F161" s="152"/>
      <c r="G161" s="11"/>
      <c r="H161" s="10"/>
      <c r="I161" s="11"/>
      <c r="J161" s="12" t="s">
        <v>292</v>
      </c>
    </row>
    <row r="162" spans="1:10" ht="45" customHeight="1" thickBot="1" x14ac:dyDescent="0.25">
      <c r="A162" s="1" t="s">
        <v>293</v>
      </c>
      <c r="B162" s="11"/>
      <c r="C162" s="11"/>
      <c r="D162" s="11"/>
      <c r="E162" s="11" t="s">
        <v>197</v>
      </c>
      <c r="F162" s="152"/>
      <c r="G162" s="11"/>
      <c r="H162" s="10"/>
      <c r="I162" s="11"/>
      <c r="J162" s="12" t="s">
        <v>294</v>
      </c>
    </row>
    <row r="163" spans="1:10" ht="45" customHeight="1" x14ac:dyDescent="0.2">
      <c r="A163" s="112"/>
      <c r="B163" s="114"/>
      <c r="C163" s="114"/>
      <c r="D163" s="114"/>
      <c r="E163" s="113"/>
      <c r="F163" s="142"/>
      <c r="G163" s="113"/>
      <c r="H163" s="113"/>
      <c r="I163" s="113"/>
      <c r="J163" s="154"/>
    </row>
  </sheetData>
  <autoFilter ref="A1:J163" xr:uid="{11307960-858A-4F08-B51A-EB2A6CA219CB}"/>
  <mergeCells count="5">
    <mergeCell ref="B106:G106"/>
    <mergeCell ref="B107:J107"/>
    <mergeCell ref="B108:J108"/>
    <mergeCell ref="B109:J109"/>
    <mergeCell ref="B110:J110"/>
  </mergeCells>
  <hyperlinks>
    <hyperlink ref="J11" r:id="rId1" display="https://elements.envato.com/wordpress/template-kits/compatible-with-elementor" xr:uid="{2FE1C4DD-3878-444B-80D4-8D28C0701DDE}"/>
    <hyperlink ref="J13" r:id="rId2" display="https://dup.hublearn.com/run-your-website-from-anywhere" xr:uid="{4E359B24-D9E6-4390-8DEE-A294379623C3}"/>
    <hyperlink ref="J14" r:id="rId3" display="https://dup.hublearn.com/run-your-ecommerce-from-anywhere" xr:uid="{9F87A18E-6CA2-413F-8BBC-1AC04DFF8FBC}"/>
    <hyperlink ref="J70" r:id="rId4" display="https://elementor.com/academy/" xr:uid="{605635CF-34E0-42EE-A7D9-085D98D4C392}"/>
    <hyperlink ref="J10" r:id="rId5" display="https://library.elementor.com/" xr:uid="{F7458302-1BB2-4CF2-9EAB-CC615D1EFE10}"/>
    <hyperlink ref="J9" r:id="rId6" display="https://www.elementpack.pro/ready-templates/" xr:uid="{DA4E3227-6301-4281-85C7-7FC566C58FC1}"/>
    <hyperlink ref="J51" r:id="rId7" display="https://elements.envato.com/presentation-templates" xr:uid="{4AB43921-2735-49F4-BFB4-B067819E06E4}"/>
    <hyperlink ref="J50" r:id="rId8" display="https://elements.envato.com/graphic-templates/business+card" xr:uid="{D0526E33-9FA9-4134-AB88-D2FB65599841}"/>
    <hyperlink ref="J49" r:id="rId9" display="https://placeit.net/t-shirt-video-mockups" xr:uid="{4C675534-8A01-4BFD-86C3-BEEABABA29D2}"/>
    <hyperlink ref="J58" r:id="rId10" display="https://dup.hublearn.com/portfolio/logo-regular-demos" xr:uid="{81F900B9-302C-4B48-8F74-DA91FAEB337D}"/>
    <hyperlink ref="J57" r:id="rId11" display="https://dup.hublearn.com/portfolio/logo-special-demos" xr:uid="{68C86106-9D04-4E55-BB8F-78E32E958F07}"/>
    <hyperlink ref="J60" r:id="rId12" display="https://elements.envato.com/video-templates" xr:uid="{B1B3FE95-5BA3-4AF8-B980-F989738F6049}"/>
    <hyperlink ref="D74" r:id="rId13" display="Buy Now" xr:uid="{2E042021-F69B-4BDF-B3A6-6A6037F15639}"/>
    <hyperlink ref="C74" r:id="rId14" display="Buy Now" xr:uid="{43BDAD11-D30D-411D-A7E8-9F0BC59E7272}"/>
    <hyperlink ref="B74" r:id="rId15" display="Buy Now" xr:uid="{B1A3B202-8A7F-4AE8-BA20-19C2A5FECEC5}"/>
    <hyperlink ref="J7" r:id="rId16" display="https://www.elementpack.pro/" xr:uid="{991C26B9-5A1E-4E2B-9B7E-0C9B040F4958}"/>
    <hyperlink ref="J15" r:id="rId17" display="https://boei.help/" xr:uid="{C86AC71A-8264-42BB-9845-5F9193086654}"/>
    <hyperlink ref="J21" r:id="rId18" display="https://www.joomunited.com/wordpress-products/wp-media-folder" xr:uid="{87EBA994-F7B7-43E2-AA7C-C000F26A2265}"/>
    <hyperlink ref="J23" r:id="rId19" display="https://wpcommerz.com/wp-guidant/" xr:uid="{D3C8D167-E146-4BEF-8F2E-1D5614D9E0D9}"/>
    <hyperlink ref="J24" r:id="rId20" display="WPFunnels lets you build, visualize, configure, and implement customized sales funnels that integrate with WordPress and WooCommerce." xr:uid="{3906E3D9-395D-47C4-B337-577E28373803}"/>
    <hyperlink ref="J25" r:id="rId21" display="https://yithemes.com/themes/plugins/yith-woocommerce-membership/" xr:uid="{0A0A6EDE-E096-46F8-B123-641B321A33B9}"/>
    <hyperlink ref="J28" r:id="rId22" display="https://www.cloudflare.com/en-gb/" xr:uid="{B9DFA5AF-D0AE-44FC-8C04-9BB789112E99}"/>
    <hyperlink ref="J30" r:id="rId23" display="Your customers can log into your website using their Social Media profiles - Facebook, Apple, LinkedIn, PayPal, etc. instead of creating new user account credentials. Installation, integration with your social media and setting it all up for you. Click to read more: https://woocommerce.com/products/social-login-pro-for-woocommerce/" xr:uid="{4B130622-1F9D-459A-AAFD-2CD4EAAE75DD}"/>
    <hyperlink ref="J31" r:id="rId24" display="https://ewww.io/" xr:uid="{44BF0A55-20C0-469B-8EEF-09FCF94A5546}"/>
    <hyperlink ref="J54" r:id="rId25" display="http://glorify.com/" xr:uid="{6455F293-072C-49EF-BCA3-081872932D65}"/>
    <hyperlink ref="J55" r:id="rId26" display="https://logoflow.io/" xr:uid="{C557D9E1-5EE4-4E9F-8140-C3C2B0C71274}"/>
    <hyperlink ref="J64" r:id="rId27" display="https://lynxshort.com/sp/index.html" xr:uid="{767F20E4-DFE9-4F88-A180-C7B12F372F19}"/>
    <hyperlink ref="J65" r:id="rId28" display="https://docpro.com/" xr:uid="{8EE8B827-9C62-42DB-B770-8BB9F4738FEB}"/>
    <hyperlink ref="J66" r:id="rId29" display="https://www.bitrix24.com/" xr:uid="{1B6DC1E4-6A3A-4011-8C37-A440FA350DF9}"/>
    <hyperlink ref="J71" r:id="rId30" display="https://dup.hublearn.com/mrr-and-plr-products" xr:uid="{CE63C4DE-9543-4483-96D7-9F7845BC7A45}"/>
    <hyperlink ref="J94" r:id="rId31" display="https://www.hashtagsforlikes.co/" xr:uid="{5C97EA8E-4679-4E06-8FCC-B5750E5255EC}"/>
    <hyperlink ref="J95" r:id="rId32" display="https://www.appmysite.com/pricing/" xr:uid="{0124A0DB-02C7-4C1F-B16A-004213C3FDF9}"/>
    <hyperlink ref="J97" r:id="rId33" display="https://www.bugreporting.co/" xr:uid="{6A9A3C99-E7B4-4D6D-A13F-D17FBEB50CAD}"/>
    <hyperlink ref="J98" r:id="rId34" display="Cuttles is a fully interactive and guided pitch and business plan software that helps entrepreneurs build, understand and grow their business." xr:uid="{B25F1DFA-1EC9-43A1-B908-A480612E1584}"/>
    <hyperlink ref="J99" r:id="rId35" display="https://www.formaloo.com/en/" xr:uid="{57DDDF3F-1F3E-40E4-AA91-927A8EABF5DC}"/>
    <hyperlink ref="J102" r:id="rId36" display="https://switchy.io/" xr:uid="{45F291FE-73CC-44F9-9F9C-8BC8214DFE59}"/>
    <hyperlink ref="F4" r:id="rId37" display="https://www.shopbylocals.com/product/wordpress-installation-with-template-of-your-choice/" xr:uid="{178D5887-6BA1-4EC9-992A-69A64637CB11}"/>
    <hyperlink ref="J20" r:id="rId38" display="http://wpml.org/" xr:uid="{AB7C8266-F56C-49AB-9C39-F8B05A430426}"/>
    <hyperlink ref="J19" r:id="rId39" display="http://gtranslate.com/" xr:uid="{0D418A1E-0CE7-47F3-B4E1-A0A19E91CCE0}"/>
    <hyperlink ref="F19" r:id="rId40" display="https://www.shopbylocals.com/product/multilingual-website-full-solution-translate-your-website-into-any-language/" xr:uid="{C1EF1F0D-9457-47AB-BBD4-1B5A2E52A107}"/>
    <hyperlink ref="F20" r:id="rId41" display="https://www.shopbylocals.com/product/multilingual-website-full-solution-translate-your-website-into-any-language/" xr:uid="{5FF57656-E894-47E1-A4EB-8A72EC5F280A}"/>
    <hyperlink ref="F7" r:id="rId42" display="https://www.shopbylocals.com/product/elementor-pro-license/" xr:uid="{B8AE5350-3142-4FD4-B2E8-C94E6B89EA28}"/>
    <hyperlink ref="F9" r:id="rId43" display="https://www.shopbylocals.com/product/ultimate-website-pack-collection-by-element-pack-pro-to-easy-build-a-pro-website/" xr:uid="{0CB576EE-EE12-4C45-B6BF-D8ECE056B525}"/>
    <hyperlink ref="F10" r:id="rId44" display="https://www.shopbylocals.com/product/elementor-pro-license/" xr:uid="{A3C44C4E-4A84-4CD8-ABCA-C68BB58EE0B6}"/>
    <hyperlink ref="F12" r:id="rId45" display="https://www.shopbylocals.com/product/ultimate-website-pack-collection-by-element-pack-pro-to-easy-build-a-pro-website/" xr:uid="{F4AACD1C-3E46-4282-874E-756479A1AC62}"/>
    <hyperlink ref="F13" r:id="rId46" display="https://www.shopbylocals.com/product/ios-and-android-app-for-your-wordpress-site/" xr:uid="{A2BA7471-B21F-4652-B634-86869924F74B}"/>
    <hyperlink ref="F14" r:id="rId47" display="https://www.shopbylocals.com/product/ultimate-website-pack-collection-by-element-pack-pro-to-easy-build-a-pro-website/" xr:uid="{E000A6BB-020B-4D28-8B33-F888C5801CE4}"/>
    <hyperlink ref="F15" r:id="rId48" display="https://www.shopbylocals.com/product/chat-with-customers-via-their-favorite-channels-boei/" xr:uid="{E8D381FC-6D6E-407E-9466-56F3D394A65A}"/>
    <hyperlink ref="F16" r:id="rId49" display="https://www.shopbylocals.com/product/record-user-movement-and-create-heatmap-of-your-website-microsoft-cloud-program/" xr:uid="{17713667-EAC1-4ABC-9B1D-E795CEBDECFF}"/>
    <hyperlink ref="F21" r:id="rId50" display="https://www.shopbylocals.com/product/wp-media-folder-plugin-cloud-addon-cloud-connectors-and-pdf-embedder/" xr:uid="{C68B1B0A-A7D3-46DE-9CCA-B412E3F18A76}"/>
    <hyperlink ref="F22" r:id="rId51" display="https://www.shopbylocals.com/product/facebook-shop-integration-with-your-e-commerce-site/" xr:uid="{C929A5A3-B04B-4E38-99C7-B1BFC2BECCAF}"/>
    <hyperlink ref="F23" r:id="rId52" display="https://www.shopbylocals.com/product/guided-selling-flow-wp-guidant-pro/" xr:uid="{BC4C2CEF-8A38-4CD8-93AC-6C6FBFF60338}"/>
    <hyperlink ref="F24" r:id="rId53" display="https://www.shopbylocals.com/product/wp-sale-funnels-pro-simple-drag-and-drop/" xr:uid="{B4567A9D-D398-4EFC-836A-0158258684E8}"/>
    <hyperlink ref="F25" r:id="rId54" display="https://www.shopbylocals.com/product/subscriber-only-content-access-feature-activation-membership/" xr:uid="{70D12B7F-8DD3-495D-8B3C-CECDDC994649}"/>
    <hyperlink ref="F26" r:id="rId55" display="https://www.shopbylocals.com/product/advanced-design-customization-webpages-up-to-10-pages/" xr:uid="{A62EB3D2-CCE0-4ECD-9145-84123E57DCC9}"/>
    <hyperlink ref="F27" r:id="rId56" display="https://www.shopbylocals.com/product/augmented-reality-product-conversions/" xr:uid="{282C274E-5953-402B-A302-033137A4C61B}"/>
    <hyperlink ref="F28" r:id="rId57" display="https://www.shopbylocals.com/product/cdn-integration-and-setup-by-cloudflare/" xr:uid="{17D6259C-4DF9-472D-85ED-9F95586773BD}"/>
    <hyperlink ref="F29" r:id="rId58" display="https://www.shopbylocals.com/product/google-analytics-integration/" xr:uid="{30BC6820-26FD-4BC4-B290-619AF89383FE}"/>
    <hyperlink ref="F30" r:id="rId59" display="https://www.shopbylocals.com/product/social-login-with-6-type-of-social-media-setup-wordpress/" xr:uid="{143F8A1A-8135-4FDD-9AF2-B1DAD443F70D}"/>
    <hyperlink ref="F31" r:id="rId60" display="https://www.shopbylocals.com/product/ewww-image-optimizer-license/" xr:uid="{4C7D1CD2-59E6-47E8-8515-C1753CBD6AFA}"/>
    <hyperlink ref="F43" r:id="rId61" display="https://www.shopbylocals.com/product/hosting-300gb-ssd-disk-space-or-hosting-2tb-ssd-disk-space/" xr:uid="{E117EF56-F85B-4723-8ED0-44B7F10E36A7}"/>
    <hyperlink ref="F44" r:id="rId62" display="https://www.shopbylocals.com/product/hosting-300gb-ssd-disk-space-or-hosting-2tb-ssd-disk-space/" xr:uid="{EFBC00E7-D884-4DAF-835B-EDEEA2DBFC4E}"/>
    <hyperlink ref="F47" r:id="rId63" display="https://www.shopbylocals.com/product/seo-tool-box/" xr:uid="{BE10DE77-07AC-407B-93CE-E5C48AECBAE6}"/>
    <hyperlink ref="F48" r:id="rId64" display="https://www.shopbylocals.com/product/interactive-content-video-x-1/" xr:uid="{D8C624FF-54A0-443F-9815-2373615C42A4}"/>
    <hyperlink ref="F49" r:id="rId65" display="https://www.shopbylocals.com/product/mockup-videos-selection/" xr:uid="{0146CFB7-996C-41FE-98C9-5809B65F209A}"/>
    <hyperlink ref="F50" r:id="rId66" display="https://www.shopbylocals.com/product/business-card-design-1-x-selection/" xr:uid="{91BDEB8C-9DB0-400E-AACB-26B8E622D7FA}"/>
    <hyperlink ref="F53" r:id="rId67" display="https://www.shopbylocals.com/product/ar-animation-when-scanning-your-logo/" xr:uid="{F88446AA-54A7-4936-B747-CB35C0FD85A9}"/>
    <hyperlink ref="F54" r:id="rId68" display="https://www.shopbylocals.com/product/mockup-product-editor-workspace-glorify-com/" xr:uid="{2BB5B55E-EEDC-4743-B584-966C77C320A7}"/>
    <hyperlink ref="F55" r:id="rId69" display="https://www.shopbylocals.com/product/logo-design-using-ai-and-shareable-brand-page-via-logoflow-io/" xr:uid="{34A63F84-092B-4D97-9779-68E402416AFA}"/>
    <hyperlink ref="F56" r:id="rId70" display="https://www.shopbylocals.com/product/logo-branded-videos-special-or-regular-x-3-total/" xr:uid="{6A816331-E9B5-4269-A45B-F73F3FEEAE3E}"/>
    <hyperlink ref="F57" r:id="rId71" display="https://www.shopbylocals.com/product/logo-branded-videos-special-or-regular-x-3-total/" xr:uid="{BE01918C-6061-4C57-AD6D-E9D768E327AF}"/>
    <hyperlink ref="F58" r:id="rId72" display="https://www.shopbylocals.com/product/logo-branded-videos-special-or-regular-x-3-total/" xr:uid="{3DF3D8A9-618F-4D41-920C-1D604E15B961}"/>
    <hyperlink ref="F63" r:id="rId73" display="https://www.shopbylocals.com/product/vr-360-virtual-tour-of-a-selected-place/" xr:uid="{A85BA097-882C-4EC4-8ADD-BB2794F238E9}"/>
    <hyperlink ref="F64" r:id="rId74" display="https://www.shopbylocals.com/product/branded-link-shortener/" xr:uid="{4CC623B5-281D-444F-8FC1-B00E9E17BD1B}"/>
    <hyperlink ref="F71" r:id="rId75" display="https://www.shopbylocals.com/product/access-to-30-reselling-e-learning-products-plr-and-mrr/" xr:uid="{E7B7EF2D-5E00-426C-8F1A-CB94694A3D60}"/>
    <hyperlink ref="F93" r:id="rId76" display="https://www.shopbylocals.com/product/own-social-media-marketing-high-tech-platform-with-integration-of-7-social-profiles/" xr:uid="{113140CA-46DB-4196-ADE4-A6D5B428A090}"/>
    <hyperlink ref="F94" r:id="rId77" display="https://www.shopbylocals.com/product/hashtags-for-likes-pro-tool-www-hashtagsforlikes-co/" xr:uid="{50BE7981-0028-4609-9A01-7CDEB6186A0F}"/>
    <hyperlink ref="F95" r:id="rId78" display="https://www.shopbylocals.com/product/app-your-own-branded-app-synced-with-website-for-android-and-ios-no-developer-skills-needed/" xr:uid="{DED43397-CFA2-40CC-A156-0CF91E89814F}"/>
    <hyperlink ref="F96" r:id="rId79" display="https://www.shopbylocals.com/product/brandy/" xr:uid="{5554E4F4-A3CA-4D16-AA04-46D5D10C86EC}"/>
    <hyperlink ref="F97" r:id="rId80" display="https://www.shopbylocals.com/product/bugreporting-tool/" xr:uid="{84BBD4A1-F3DB-401E-9E7E-B1DCEC35FD56}"/>
    <hyperlink ref="F98" r:id="rId81" display="https://www.shopbylocals.com/product/pitching-and-business-plan-software-access-startup-academy-www-cuttles-io/" xr:uid="{1FAA66F8-C78E-470C-9B31-01DF4C13C9B7}"/>
    <hyperlink ref="F99" r:id="rId82" display="https://www.shopbylocals.com/product/build-your-workspace-with-no-code-with-formaloo/" xr:uid="{814A61E4-CC21-4518-9E84-77E9F17F3E57}"/>
    <hyperlink ref="F100" r:id="rId83" display="https://www.shopbylocals.com/product/interactive-content-video-insert-buttons-and-call-to-action-button-inside-your-videos/" xr:uid="{C746028B-90B4-49B4-9470-14321DC2B963}"/>
    <hyperlink ref="F101" r:id="rId84" display="https://www.shopbylocals.com/product/create-interactive-content-with-images-catalogues-videos-and-ads-photo-360-spott/" xr:uid="{01E46871-28D6-41DF-A7E5-ADC49CCDE677}"/>
    <hyperlink ref="F102" r:id="rId85" display="https://www.shopbylocals.com/product/customize-your-social-media-links-with-switchy/" xr:uid="{23CD4D07-B8E3-4919-9C15-33D1F2D0E3F2}"/>
    <hyperlink ref="F103" r:id="rId86" display="https://www.shopbylocals.com/product/create-human-like-voice-over-content-updigital-speech-synthesis/" xr:uid="{24FBDBDD-701C-488E-976F-479930C3CC41}"/>
    <hyperlink ref="F104" r:id="rId87" display="https://www.shopbylocals.com/product/product-feed-integration-for-major-marketplaces-170-major-online-marketplaces/" xr:uid="{4A61B565-063F-402B-A01A-CC67C8D548D6}"/>
    <hyperlink ref="F105" r:id="rId88" display="https://www.shopbylocals.com/product/vpn-virtual-private-network-from-nordvpn-12-months/" xr:uid="{EB9D019D-367A-4991-AED1-0AFC7B7475BF}"/>
    <hyperlink ref="F83" r:id="rId89" display="https://www.shopbylocals.com/product/augmented-reality-product-conversions/" xr:uid="{08DA3BB5-7AC5-4FBD-A80C-BB60CC3728EC}"/>
    <hyperlink ref="F81" r:id="rId90" display="https://www.shopbylocals.com/product/ios-and-android-app-for-your-woocommerce-site/" xr:uid="{3A0B7481-29B4-4747-A800-5A902AADB7FC}"/>
    <hyperlink ref="F82" r:id="rId91" display="https://www.shopbylocals.com/product/facebook-shop-integration-with-your-e-commerce-site/" xr:uid="{0690DF31-6E9B-490D-9031-530AB0C2FF77}"/>
    <hyperlink ref="J81" r:id="rId92" display="https://dup.hublearn.com/run-your-ecommerce-from-anywhere" xr:uid="{4C361F47-DFD8-4116-A584-69F604EBBE30}"/>
    <hyperlink ref="B73" r:id="rId93" display="https://www.shopbylocals.com/product/web-gold/" xr:uid="{73875E74-CE20-4D40-B675-B3389B0FD49C}"/>
    <hyperlink ref="C73" r:id="rId94" display="https://www.shopbylocals.com/product/web-platinum/" xr:uid="{201F844D-3879-406C-96E3-2BACEAC8F491}"/>
    <hyperlink ref="D73" r:id="rId95" display="https://www.shopbylocals.com/product/web-diamond/" xr:uid="{DC244DB5-29C8-4533-BE6E-6D82FA69EB7E}"/>
    <hyperlink ref="D88" r:id="rId96" display="Buy Now" xr:uid="{078EF7F8-0F0A-48F0-A601-5E22587C3966}"/>
    <hyperlink ref="C88" r:id="rId97" display="Buy Now" xr:uid="{082A7920-E25E-4579-B44C-4FC8632340CE}"/>
    <hyperlink ref="B88" r:id="rId98" display="Buy Now" xr:uid="{F3B02375-146C-440F-B8E2-87D924CE72A6}"/>
    <hyperlink ref="B87" r:id="rId99" display="https://www.shopbylocals.com/product/web-gold/" xr:uid="{062BE426-AA43-45DD-B1B5-CB1EF0F80CAC}"/>
    <hyperlink ref="C87" r:id="rId100" display="https://www.shopbylocals.com/product/web-platinum/" xr:uid="{FBD00415-77E5-4270-8824-4D91A7C6374A}"/>
    <hyperlink ref="D87" r:id="rId101" display="https://www.shopbylocals.com/product/web-diamond/" xr:uid="{F44CFBEB-28E6-4ED4-9476-AB6D23A9F24C}"/>
  </hyperlinks>
  <printOptions horizontalCentered="1" verticalCentered="1"/>
  <pageMargins left="0.23622047244094491" right="0.23622047244094491" top="0.74803149606299213" bottom="0.74803149606299213" header="0.31496062992125984" footer="0.31496062992125984"/>
  <pageSetup paperSize="9" orientation="landscape" r:id="rId102"/>
  <headerFooter>
    <oddFooter>&amp;C&amp;P of &amp;N</oddFooter>
  </headerFooter>
  <legacyDrawing r:id="rId1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1E5EDF25F3418D2EB9B57542EC15" ma:contentTypeVersion="10" ma:contentTypeDescription="Create a new document." ma:contentTypeScope="" ma:versionID="7a28b319fe44bed6c8cf8100a088ecf8">
  <xsd:schema xmlns:xsd="http://www.w3.org/2001/XMLSchema" xmlns:xs="http://www.w3.org/2001/XMLSchema" xmlns:p="http://schemas.microsoft.com/office/2006/metadata/properties" xmlns:ns2="fc6ad646-573e-4a44-abcb-8f0f8092bc50" targetNamespace="http://schemas.microsoft.com/office/2006/metadata/properties" ma:root="true" ma:fieldsID="174edda4a16511044b3e66371ccd800e" ns2:_="">
    <xsd:import namespace="fc6ad646-573e-4a44-abcb-8f0f8092bc5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ad646-573e-4a44-abcb-8f0f8092bc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200E7-5312-4AE6-9484-F21DDE302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ad646-573e-4a44-abcb-8f0f8092bc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2C1256-BD4E-48AA-8505-AAB20E1A1F5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C19D52-3204-4460-A925-1BDADA80BE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DUP overview</vt:lpstr>
      <vt:lpstr>'DUP 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Adam D</cp:lastModifiedBy>
  <dcterms:created xsi:type="dcterms:W3CDTF">2022-02-28T09:10:57Z</dcterms:created>
  <dcterms:modified xsi:type="dcterms:W3CDTF">2022-03-01T12:09:28Z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0x01010043F71E5EDF25F3418D2EB9B57542EC15</vt:lpwstr>
  </property>
</Properties>
</file>